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lwierzbowski\Desktop\Szpital Kolejowy PZP\Zamówienia publiczne\Zamówienia Publiczne 2025\Zamowienia publiczne powyżej 130 tys\jednorazówka\poprawki\pytania\pytania z 11.07.2025\wysyłka\"/>
    </mc:Choice>
  </mc:AlternateContent>
  <xr:revisionPtr revIDLastSave="0" documentId="13_ncr:1_{FB3AA613-6AD8-498D-A299-4D97672FEE0F}" xr6:coauthVersionLast="47" xr6:coauthVersionMax="47" xr10:uidLastSave="{00000000-0000-0000-0000-000000000000}"/>
  <bookViews>
    <workbookView xWindow="-120" yWindow="-120" windowWidth="29040" windowHeight="15840" firstSheet="2" activeTab="10" xr2:uid="{00000000-000D-0000-FFFF-FFFF00000000}"/>
  </bookViews>
  <sheets>
    <sheet name="Pakiet nr 1" sheetId="1" r:id="rId1"/>
    <sheet name="Pakiet nr 2" sheetId="2" r:id="rId2"/>
    <sheet name="Pakiet nr 3" sheetId="3" r:id="rId3"/>
    <sheet name="Pakiet nr 5" sheetId="4" r:id="rId4"/>
    <sheet name="Pakiet nr 6" sheetId="5" r:id="rId5"/>
    <sheet name="Pakiet nr 7" sheetId="6" r:id="rId6"/>
    <sheet name="Pakiet nr 8" sheetId="9" r:id="rId7"/>
    <sheet name="Pakiet nr 9" sheetId="10" r:id="rId8"/>
    <sheet name="Pakiet nr 10" sheetId="11" r:id="rId9"/>
    <sheet name="Pakiet nr 20" sheetId="7" r:id="rId10"/>
    <sheet name="Pakiet nr 22" sheetId="12" r:id="rId11"/>
    <sheet name="Pakiet nr 23"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4" l="1"/>
  <c r="P10" i="14"/>
  <c r="H10" i="14"/>
  <c r="J10" i="14" s="1"/>
  <c r="P9" i="14"/>
  <c r="H9" i="14"/>
  <c r="J9" i="14" s="1"/>
  <c r="L12" i="12"/>
  <c r="L11" i="12"/>
  <c r="L9" i="12"/>
  <c r="P12" i="12"/>
  <c r="Q12" i="12" s="1"/>
  <c r="R12" i="12" s="1"/>
  <c r="H12" i="12"/>
  <c r="J12" i="12" s="1"/>
  <c r="K12" i="12" s="1"/>
  <c r="P11" i="12"/>
  <c r="Q11" i="12" s="1"/>
  <c r="H11" i="12"/>
  <c r="P10" i="12"/>
  <c r="Q10" i="12" s="1"/>
  <c r="R10" i="12" s="1"/>
  <c r="H10" i="12"/>
  <c r="J10" i="12" s="1"/>
  <c r="K10" i="12" s="1"/>
  <c r="P9" i="12"/>
  <c r="Q9" i="12" s="1"/>
  <c r="H9" i="12"/>
  <c r="N15" i="11"/>
  <c r="L15" i="11"/>
  <c r="N10" i="11"/>
  <c r="L10" i="11"/>
  <c r="N9" i="11"/>
  <c r="N8" i="11"/>
  <c r="L8" i="11"/>
  <c r="P16" i="11"/>
  <c r="Q16" i="11" s="1"/>
  <c r="R16" i="11" s="1"/>
  <c r="H16" i="11"/>
  <c r="P15" i="11"/>
  <c r="Q15" i="11" s="1"/>
  <c r="R15" i="11" s="1"/>
  <c r="H15" i="11"/>
  <c r="J15" i="11" s="1"/>
  <c r="K15" i="11" s="1"/>
  <c r="P14" i="11"/>
  <c r="H14" i="11"/>
  <c r="P13" i="11"/>
  <c r="Q13" i="11" s="1"/>
  <c r="R13" i="11" s="1"/>
  <c r="H13" i="11"/>
  <c r="J13" i="11" s="1"/>
  <c r="K13" i="11" s="1"/>
  <c r="P12" i="11"/>
  <c r="H12" i="11"/>
  <c r="P11" i="11"/>
  <c r="Q11" i="11" s="1"/>
  <c r="R11" i="11" s="1"/>
  <c r="H11" i="11"/>
  <c r="J11" i="11" s="1"/>
  <c r="K11" i="11" s="1"/>
  <c r="P10" i="11"/>
  <c r="H10" i="11"/>
  <c r="P9" i="11"/>
  <c r="Q9" i="11" s="1"/>
  <c r="R9" i="11" s="1"/>
  <c r="L9" i="11"/>
  <c r="H9" i="11"/>
  <c r="J9" i="11" s="1"/>
  <c r="K9" i="11" s="1"/>
  <c r="P8" i="11"/>
  <c r="H8" i="11"/>
  <c r="P24" i="10"/>
  <c r="H24" i="10"/>
  <c r="P23" i="10"/>
  <c r="N23" i="10"/>
  <c r="L23" i="10"/>
  <c r="H23" i="10"/>
  <c r="P22" i="10"/>
  <c r="H22" i="10"/>
  <c r="P21" i="10"/>
  <c r="N21" i="10"/>
  <c r="L21" i="10"/>
  <c r="H21" i="10"/>
  <c r="P20" i="10"/>
  <c r="N20" i="10"/>
  <c r="H20" i="10"/>
  <c r="P19" i="10"/>
  <c r="Q19" i="10" s="1"/>
  <c r="R19" i="10" s="1"/>
  <c r="H19" i="10"/>
  <c r="P18" i="10"/>
  <c r="Q18" i="10" s="1"/>
  <c r="H18" i="10"/>
  <c r="J18" i="10" s="1"/>
  <c r="K18" i="10" s="1"/>
  <c r="P17" i="10"/>
  <c r="N17" i="10"/>
  <c r="L17" i="10"/>
  <c r="H17" i="10"/>
  <c r="J17" i="10" s="1"/>
  <c r="K17" i="10" s="1"/>
  <c r="P16" i="10"/>
  <c r="N16" i="10"/>
  <c r="L16" i="10"/>
  <c r="H16" i="10"/>
  <c r="J16" i="10" s="1"/>
  <c r="K16" i="10" s="1"/>
  <c r="P15" i="10"/>
  <c r="H15" i="10"/>
  <c r="J15" i="10" s="1"/>
  <c r="K15" i="10" s="1"/>
  <c r="P14" i="10"/>
  <c r="H14" i="10"/>
  <c r="J14" i="10" s="1"/>
  <c r="K14" i="10" s="1"/>
  <c r="P13" i="10"/>
  <c r="H13" i="10"/>
  <c r="P12" i="10"/>
  <c r="Q12" i="10" s="1"/>
  <c r="R12" i="10" s="1"/>
  <c r="H12" i="10"/>
  <c r="J12" i="10" s="1"/>
  <c r="K12" i="10" s="1"/>
  <c r="P11" i="10"/>
  <c r="Q11" i="10" s="1"/>
  <c r="R11" i="10" s="1"/>
  <c r="H11" i="10"/>
  <c r="J11" i="10" s="1"/>
  <c r="K11" i="10" s="1"/>
  <c r="P10" i="10"/>
  <c r="Q10" i="10" s="1"/>
  <c r="R10" i="10" s="1"/>
  <c r="H10" i="10"/>
  <c r="J10" i="10" s="1"/>
  <c r="K10" i="10" s="1"/>
  <c r="P9" i="10"/>
  <c r="Q9" i="10" s="1"/>
  <c r="R9" i="10" s="1"/>
  <c r="L9" i="10"/>
  <c r="H9" i="10"/>
  <c r="J9" i="10" s="1"/>
  <c r="K9" i="10" s="1"/>
  <c r="P8" i="10"/>
  <c r="Q8" i="10" s="1"/>
  <c r="R8" i="10" s="1"/>
  <c r="H8" i="10"/>
  <c r="J8" i="10" s="1"/>
  <c r="K8" i="10" s="1"/>
  <c r="P16" i="9"/>
  <c r="L16" i="9"/>
  <c r="H16" i="9"/>
  <c r="J16" i="9" s="1"/>
  <c r="P15" i="9"/>
  <c r="H15" i="9"/>
  <c r="J15" i="9" s="1"/>
  <c r="P14" i="9"/>
  <c r="H14" i="9"/>
  <c r="J14" i="9" s="1"/>
  <c r="P13" i="9"/>
  <c r="N13" i="9"/>
  <c r="L13" i="9"/>
  <c r="H13" i="9"/>
  <c r="P12" i="9"/>
  <c r="H12" i="9"/>
  <c r="J12" i="9" s="1"/>
  <c r="P11" i="9"/>
  <c r="H11" i="9"/>
  <c r="J11" i="9" s="1"/>
  <c r="P10" i="9"/>
  <c r="H10" i="9"/>
  <c r="P9" i="9"/>
  <c r="H9" i="9"/>
  <c r="N7" i="4"/>
  <c r="L7" i="4"/>
  <c r="N11" i="5"/>
  <c r="N12" i="5"/>
  <c r="N14" i="5"/>
  <c r="N17" i="5"/>
  <c r="N18" i="5"/>
  <c r="N9" i="5"/>
  <c r="L11" i="5"/>
  <c r="L12" i="5"/>
  <c r="L14" i="5"/>
  <c r="L17" i="5"/>
  <c r="L18" i="5"/>
  <c r="L9" i="5"/>
  <c r="P9" i="7"/>
  <c r="H9" i="7"/>
  <c r="P8" i="7"/>
  <c r="N8" i="7"/>
  <c r="L8" i="7"/>
  <c r="H8" i="7"/>
  <c r="P15" i="6"/>
  <c r="H15" i="6"/>
  <c r="J15" i="6" s="1"/>
  <c r="P14" i="6"/>
  <c r="N14" i="6"/>
  <c r="L14" i="6"/>
  <c r="H14" i="6"/>
  <c r="J14" i="6" s="1"/>
  <c r="P13" i="6"/>
  <c r="N13" i="6"/>
  <c r="L13" i="6"/>
  <c r="H13" i="6"/>
  <c r="J13" i="6" s="1"/>
  <c r="P12" i="6"/>
  <c r="H12" i="6"/>
  <c r="P11" i="6"/>
  <c r="H11" i="6"/>
  <c r="J11" i="6" s="1"/>
  <c r="P10" i="6"/>
  <c r="N10" i="6"/>
  <c r="L10" i="6"/>
  <c r="H10" i="6"/>
  <c r="P9" i="6"/>
  <c r="N9" i="6"/>
  <c r="L9" i="6"/>
  <c r="H9" i="6"/>
  <c r="J9" i="6" s="1"/>
  <c r="P8" i="6"/>
  <c r="N8" i="6"/>
  <c r="L8" i="6"/>
  <c r="H8" i="6"/>
  <c r="J8" i="6" s="1"/>
  <c r="P19" i="5"/>
  <c r="H19" i="5"/>
  <c r="J19" i="5" s="1"/>
  <c r="P18" i="5"/>
  <c r="H18" i="5"/>
  <c r="J18" i="5" s="1"/>
  <c r="P17" i="5"/>
  <c r="H17" i="5"/>
  <c r="J17" i="5" s="1"/>
  <c r="P16" i="5"/>
  <c r="H16" i="5"/>
  <c r="P15" i="5"/>
  <c r="H15" i="5"/>
  <c r="J15" i="5" s="1"/>
  <c r="P14" i="5"/>
  <c r="H14" i="5"/>
  <c r="P13" i="5"/>
  <c r="H13" i="5"/>
  <c r="J13" i="5" s="1"/>
  <c r="P12" i="5"/>
  <c r="H12" i="5"/>
  <c r="P11" i="5"/>
  <c r="H11" i="5"/>
  <c r="J11" i="5" s="1"/>
  <c r="P10" i="5"/>
  <c r="H10" i="5"/>
  <c r="J10" i="5" s="1"/>
  <c r="P9" i="5"/>
  <c r="H9" i="5"/>
  <c r="J9" i="5" s="1"/>
  <c r="P8" i="5"/>
  <c r="H8" i="5"/>
  <c r="J8" i="5" s="1"/>
  <c r="H50" i="4"/>
  <c r="J50" i="4" s="1"/>
  <c r="K50" i="4" s="1"/>
  <c r="L50" i="4"/>
  <c r="N50" i="4"/>
  <c r="P50" i="4"/>
  <c r="Q50" i="4" s="1"/>
  <c r="P53" i="4"/>
  <c r="L53" i="4"/>
  <c r="H53" i="4"/>
  <c r="P52" i="4"/>
  <c r="N52" i="4"/>
  <c r="L52" i="4"/>
  <c r="H52" i="4"/>
  <c r="J52" i="4" s="1"/>
  <c r="P51" i="4"/>
  <c r="N51" i="4"/>
  <c r="L51" i="4"/>
  <c r="H51" i="4"/>
  <c r="J51" i="4" s="1"/>
  <c r="P49" i="4"/>
  <c r="L49" i="4"/>
  <c r="H49" i="4"/>
  <c r="J49" i="4" s="1"/>
  <c r="P48" i="4"/>
  <c r="H48" i="4"/>
  <c r="P47" i="4"/>
  <c r="Q47" i="4" s="1"/>
  <c r="H47" i="4"/>
  <c r="P46" i="4"/>
  <c r="Q46" i="4" s="1"/>
  <c r="R46" i="4" s="1"/>
  <c r="N46" i="4"/>
  <c r="L46" i="4"/>
  <c r="H46" i="4"/>
  <c r="P45" i="4"/>
  <c r="Q45" i="4" s="1"/>
  <c r="H45" i="4"/>
  <c r="J45" i="4" s="1"/>
  <c r="P44" i="4"/>
  <c r="Q44" i="4" s="1"/>
  <c r="R44" i="4" s="1"/>
  <c r="H44" i="4"/>
  <c r="J44" i="4" s="1"/>
  <c r="P43" i="4"/>
  <c r="Q43" i="4" s="1"/>
  <c r="R43" i="4" s="1"/>
  <c r="N43" i="4"/>
  <c r="L43" i="4"/>
  <c r="H43" i="4"/>
  <c r="P42" i="4"/>
  <c r="Q42" i="4" s="1"/>
  <c r="R42" i="4" s="1"/>
  <c r="N42" i="4"/>
  <c r="L42" i="4"/>
  <c r="H42" i="4"/>
  <c r="P41" i="4"/>
  <c r="Q41" i="4" s="1"/>
  <c r="R41" i="4" s="1"/>
  <c r="H41" i="4"/>
  <c r="J41" i="4" s="1"/>
  <c r="P40" i="4"/>
  <c r="N40" i="4"/>
  <c r="L40" i="4"/>
  <c r="H40" i="4"/>
  <c r="P39" i="4"/>
  <c r="Q39" i="4" s="1"/>
  <c r="H39" i="4"/>
  <c r="J39" i="4" s="1"/>
  <c r="P38" i="4"/>
  <c r="N38" i="4"/>
  <c r="L38" i="4"/>
  <c r="H38" i="4"/>
  <c r="J38" i="4" s="1"/>
  <c r="K38" i="4" s="1"/>
  <c r="P37" i="4"/>
  <c r="H37" i="4"/>
  <c r="J37" i="4" s="1"/>
  <c r="K37" i="4" s="1"/>
  <c r="P36" i="4"/>
  <c r="Q36" i="4" s="1"/>
  <c r="N36" i="4"/>
  <c r="L36" i="4"/>
  <c r="H36" i="4"/>
  <c r="J36" i="4" s="1"/>
  <c r="K36" i="4" s="1"/>
  <c r="P35" i="4"/>
  <c r="Q35" i="4" s="1"/>
  <c r="R35" i="4" s="1"/>
  <c r="H35" i="4"/>
  <c r="P34" i="4"/>
  <c r="H34" i="4"/>
  <c r="J34" i="4" s="1"/>
  <c r="P33" i="4"/>
  <c r="Q33" i="4" s="1"/>
  <c r="R33" i="4" s="1"/>
  <c r="N33" i="4"/>
  <c r="L33" i="4"/>
  <c r="H33" i="4"/>
  <c r="J33" i="4" s="1"/>
  <c r="P32" i="4"/>
  <c r="Q32" i="4" s="1"/>
  <c r="R32" i="4" s="1"/>
  <c r="H32" i="4"/>
  <c r="J32" i="4" s="1"/>
  <c r="P31" i="4"/>
  <c r="Q31" i="4" s="1"/>
  <c r="R31" i="4" s="1"/>
  <c r="N31" i="4"/>
  <c r="L31" i="4"/>
  <c r="H31" i="4"/>
  <c r="P30" i="4"/>
  <c r="H30" i="4"/>
  <c r="J30" i="4" s="1"/>
  <c r="P29" i="4"/>
  <c r="Q29" i="4" s="1"/>
  <c r="R29" i="4" s="1"/>
  <c r="N29" i="4"/>
  <c r="L29" i="4"/>
  <c r="H29" i="4"/>
  <c r="J29" i="4" s="1"/>
  <c r="P28" i="4"/>
  <c r="Q28" i="4" s="1"/>
  <c r="R28" i="4" s="1"/>
  <c r="H28" i="4"/>
  <c r="J28" i="4" s="1"/>
  <c r="P27" i="4"/>
  <c r="Q27" i="4" s="1"/>
  <c r="R27" i="4" s="1"/>
  <c r="N27" i="4"/>
  <c r="L27" i="4"/>
  <c r="H27" i="4"/>
  <c r="P26" i="4"/>
  <c r="Q26" i="4" s="1"/>
  <c r="R26" i="4" s="1"/>
  <c r="H26" i="4"/>
  <c r="J26" i="4" s="1"/>
  <c r="P25" i="4"/>
  <c r="Q25" i="4" s="1"/>
  <c r="R25" i="4" s="1"/>
  <c r="N25" i="4"/>
  <c r="H25" i="4"/>
  <c r="J25" i="4" s="1"/>
  <c r="P24" i="4"/>
  <c r="Q24" i="4" s="1"/>
  <c r="R24" i="4" s="1"/>
  <c r="H24" i="4"/>
  <c r="P23" i="4"/>
  <c r="Q23" i="4" s="1"/>
  <c r="N23" i="4"/>
  <c r="L23" i="4"/>
  <c r="H23" i="4"/>
  <c r="J23" i="4" s="1"/>
  <c r="K23" i="4" s="1"/>
  <c r="P22" i="4"/>
  <c r="N22" i="4"/>
  <c r="L22" i="4"/>
  <c r="H22" i="4"/>
  <c r="J22" i="4" s="1"/>
  <c r="K22" i="4" s="1"/>
  <c r="P21" i="4"/>
  <c r="L21" i="4"/>
  <c r="H21" i="4"/>
  <c r="P20" i="4"/>
  <c r="N20" i="4"/>
  <c r="L20" i="4"/>
  <c r="H20" i="4"/>
  <c r="P19" i="4"/>
  <c r="Q19" i="4" s="1"/>
  <c r="H19" i="4"/>
  <c r="J19" i="4" s="1"/>
  <c r="K19" i="4" s="1"/>
  <c r="P18" i="4"/>
  <c r="N18" i="4"/>
  <c r="L18" i="4"/>
  <c r="H18" i="4"/>
  <c r="J18" i="4" s="1"/>
  <c r="K18" i="4" s="1"/>
  <c r="P17" i="4"/>
  <c r="H17" i="4"/>
  <c r="J17" i="4" s="1"/>
  <c r="P16" i="4"/>
  <c r="Q16" i="4" s="1"/>
  <c r="R16" i="4" s="1"/>
  <c r="N16" i="4"/>
  <c r="L16" i="4"/>
  <c r="H16" i="4"/>
  <c r="J16" i="4" s="1"/>
  <c r="P15" i="4"/>
  <c r="Q15" i="4" s="1"/>
  <c r="R15" i="4" s="1"/>
  <c r="N15" i="4"/>
  <c r="L15" i="4"/>
  <c r="H15" i="4"/>
  <c r="P14" i="4"/>
  <c r="Q14" i="4" s="1"/>
  <c r="R14" i="4" s="1"/>
  <c r="H14" i="4"/>
  <c r="J14" i="4" s="1"/>
  <c r="P13" i="4"/>
  <c r="N13" i="4"/>
  <c r="L13" i="4"/>
  <c r="H13" i="4"/>
  <c r="J13" i="4" s="1"/>
  <c r="P12" i="4"/>
  <c r="Q12" i="4" s="1"/>
  <c r="R12" i="4" s="1"/>
  <c r="H12" i="4"/>
  <c r="P11" i="4"/>
  <c r="Q11" i="4" s="1"/>
  <c r="H11" i="4"/>
  <c r="J11" i="4" s="1"/>
  <c r="K11" i="4" s="1"/>
  <c r="P10" i="4"/>
  <c r="Q10" i="4" s="1"/>
  <c r="N10" i="4"/>
  <c r="L10" i="4"/>
  <c r="H10" i="4"/>
  <c r="J10" i="4" s="1"/>
  <c r="K10" i="4" s="1"/>
  <c r="P9" i="4"/>
  <c r="N9" i="4"/>
  <c r="L9" i="4"/>
  <c r="H9" i="4"/>
  <c r="P8" i="4"/>
  <c r="N8" i="4"/>
  <c r="L8" i="4"/>
  <c r="H8" i="4"/>
  <c r="P7" i="4"/>
  <c r="Q7" i="4" s="1"/>
  <c r="H7" i="4"/>
  <c r="N10" i="3"/>
  <c r="N11" i="3"/>
  <c r="N12" i="3"/>
  <c r="N13" i="3"/>
  <c r="N14" i="3"/>
  <c r="N15" i="3"/>
  <c r="N16" i="3"/>
  <c r="N17" i="3"/>
  <c r="N18" i="3"/>
  <c r="N19" i="3"/>
  <c r="N21" i="3"/>
  <c r="N9" i="3"/>
  <c r="N8" i="3"/>
  <c r="L10" i="3"/>
  <c r="L11" i="3"/>
  <c r="L12" i="3"/>
  <c r="L13" i="3"/>
  <c r="L14" i="3"/>
  <c r="L15" i="3"/>
  <c r="L16" i="3"/>
  <c r="L17" i="3"/>
  <c r="L18" i="3"/>
  <c r="L19" i="3"/>
  <c r="L21" i="3"/>
  <c r="L9" i="3"/>
  <c r="L8" i="3"/>
  <c r="P21" i="3"/>
  <c r="H21" i="3"/>
  <c r="J21" i="3" s="1"/>
  <c r="K21" i="3" s="1"/>
  <c r="P20" i="3"/>
  <c r="Q20" i="3" s="1"/>
  <c r="R20" i="3" s="1"/>
  <c r="H20" i="3"/>
  <c r="J20" i="3" s="1"/>
  <c r="P19" i="3"/>
  <c r="H19" i="3"/>
  <c r="J19" i="3" s="1"/>
  <c r="K19" i="3" s="1"/>
  <c r="P18" i="3"/>
  <c r="Q18" i="3" s="1"/>
  <c r="R18" i="3" s="1"/>
  <c r="H18" i="3"/>
  <c r="P17" i="3"/>
  <c r="H17" i="3"/>
  <c r="J17" i="3" s="1"/>
  <c r="K17" i="3" s="1"/>
  <c r="P16" i="3"/>
  <c r="Q16" i="3" s="1"/>
  <c r="R16" i="3" s="1"/>
  <c r="H16" i="3"/>
  <c r="J16" i="3" s="1"/>
  <c r="P15" i="3"/>
  <c r="H15" i="3"/>
  <c r="J15" i="3" s="1"/>
  <c r="K15" i="3" s="1"/>
  <c r="P14" i="3"/>
  <c r="Q14" i="3" s="1"/>
  <c r="R14" i="3" s="1"/>
  <c r="H14" i="3"/>
  <c r="J14" i="3" s="1"/>
  <c r="P13" i="3"/>
  <c r="H13" i="3"/>
  <c r="J13" i="3" s="1"/>
  <c r="K13" i="3" s="1"/>
  <c r="P12" i="3"/>
  <c r="Q12" i="3" s="1"/>
  <c r="R12" i="3" s="1"/>
  <c r="H12" i="3"/>
  <c r="J12" i="3" s="1"/>
  <c r="P11" i="3"/>
  <c r="H11" i="3"/>
  <c r="J11" i="3" s="1"/>
  <c r="K11" i="3" s="1"/>
  <c r="P10" i="3"/>
  <c r="H10" i="3"/>
  <c r="J10" i="3" s="1"/>
  <c r="K10" i="3" s="1"/>
  <c r="P9" i="3"/>
  <c r="Q9" i="3" s="1"/>
  <c r="R9" i="3" s="1"/>
  <c r="H9" i="3"/>
  <c r="J9" i="3" s="1"/>
  <c r="P8" i="3"/>
  <c r="H8" i="3"/>
  <c r="J8" i="3" s="1"/>
  <c r="K8" i="3" s="1"/>
  <c r="P36" i="2"/>
  <c r="Q36" i="2" s="1"/>
  <c r="P37" i="2"/>
  <c r="Q37" i="2" s="1"/>
  <c r="P38" i="2"/>
  <c r="Q38" i="2" s="1"/>
  <c r="P39" i="2"/>
  <c r="Q39" i="2" s="1"/>
  <c r="P40" i="2"/>
  <c r="Q40" i="2" s="1"/>
  <c r="P41" i="2"/>
  <c r="Q41" i="2" s="1"/>
  <c r="P42" i="2"/>
  <c r="Q42" i="2" s="1"/>
  <c r="P43" i="2"/>
  <c r="Q43" i="2" s="1"/>
  <c r="P44" i="2"/>
  <c r="Q44" i="2" s="1"/>
  <c r="P45" i="2"/>
  <c r="P46" i="2"/>
  <c r="Q46" i="2" s="1"/>
  <c r="P47" i="2"/>
  <c r="Q47" i="2" s="1"/>
  <c r="P48" i="2"/>
  <c r="P49" i="2"/>
  <c r="Q49" i="2" s="1"/>
  <c r="P50" i="2"/>
  <c r="Q50" i="2" s="1"/>
  <c r="P51" i="2"/>
  <c r="Q51" i="2" s="1"/>
  <c r="P52" i="2"/>
  <c r="Q52" i="2" s="1"/>
  <c r="P53" i="2"/>
  <c r="Q53" i="2" s="1"/>
  <c r="P54" i="2"/>
  <c r="Q54" i="2" s="1"/>
  <c r="P55" i="2"/>
  <c r="Q55" i="2" s="1"/>
  <c r="P56" i="2"/>
  <c r="Q56" i="2" s="1"/>
  <c r="P57" i="2"/>
  <c r="Q57" i="2" s="1"/>
  <c r="P58" i="2"/>
  <c r="P59" i="2"/>
  <c r="Q59" i="2" s="1"/>
  <c r="P60" i="2"/>
  <c r="Q60" i="2" s="1"/>
  <c r="P61" i="2"/>
  <c r="Q61" i="2" s="1"/>
  <c r="P62" i="2"/>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P91" i="2"/>
  <c r="Q91" i="2" s="1"/>
  <c r="P92" i="2"/>
  <c r="Q92" i="2" s="1"/>
  <c r="P93" i="2"/>
  <c r="Q93" i="2" s="1"/>
  <c r="P94" i="2"/>
  <c r="P95" i="2"/>
  <c r="Q95" i="2" s="1"/>
  <c r="P96" i="2"/>
  <c r="Q96" i="2" s="1"/>
  <c r="P97" i="2"/>
  <c r="P98" i="2"/>
  <c r="Q98" i="2" s="1"/>
  <c r="P99" i="2"/>
  <c r="Q99" i="2" s="1"/>
  <c r="P100" i="2"/>
  <c r="Q100" i="2" s="1"/>
  <c r="P101" i="2"/>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P129" i="2"/>
  <c r="Q129" i="2" s="1"/>
  <c r="P130" i="2"/>
  <c r="Q130" i="2" s="1"/>
  <c r="P131" i="2"/>
  <c r="P132" i="2"/>
  <c r="Q132" i="2" s="1"/>
  <c r="P133" i="2"/>
  <c r="Q133" i="2" s="1"/>
  <c r="P134" i="2"/>
  <c r="Q134" i="2" s="1"/>
  <c r="P135" i="2"/>
  <c r="P136" i="2"/>
  <c r="Q136" i="2" s="1"/>
  <c r="P137" i="2"/>
  <c r="Q137" i="2" s="1"/>
  <c r="P138" i="2"/>
  <c r="Q138" i="2" s="1"/>
  <c r="P139" i="2"/>
  <c r="P140" i="2"/>
  <c r="Q140" i="2" s="1"/>
  <c r="P141" i="2"/>
  <c r="Q141" i="2" s="1"/>
  <c r="P142" i="2"/>
  <c r="Q142" i="2" s="1"/>
  <c r="P143" i="2"/>
  <c r="Q143" i="2" s="1"/>
  <c r="P144" i="2"/>
  <c r="Q144" i="2" s="1"/>
  <c r="P145" i="2"/>
  <c r="Q145" i="2" s="1"/>
  <c r="P146" i="2"/>
  <c r="Q146" i="2" s="1"/>
  <c r="P147" i="2"/>
  <c r="Q147" i="2" s="1"/>
  <c r="P148" i="2"/>
  <c r="Q148" i="2" s="1"/>
  <c r="P149" i="2"/>
  <c r="Q149" i="2" s="1"/>
  <c r="P150" i="2"/>
  <c r="Q150" i="2"/>
  <c r="P151" i="2"/>
  <c r="Q151" i="2" s="1"/>
  <c r="P152" i="2"/>
  <c r="Q152" i="2" s="1"/>
  <c r="P153" i="2"/>
  <c r="Q153" i="2" s="1"/>
  <c r="P154" i="2"/>
  <c r="P155" i="2"/>
  <c r="Q155" i="2" s="1"/>
  <c r="P156" i="2"/>
  <c r="Q156" i="2" s="1"/>
  <c r="P35" i="2"/>
  <c r="Q35" i="2" s="1"/>
  <c r="H35" i="2"/>
  <c r="J35" i="2" s="1"/>
  <c r="H36" i="2"/>
  <c r="H37" i="2"/>
  <c r="J37" i="2" s="1"/>
  <c r="H38" i="2"/>
  <c r="J38" i="2" s="1"/>
  <c r="K38" i="2" s="1"/>
  <c r="H39" i="2"/>
  <c r="J39" i="2" s="1"/>
  <c r="H40" i="2"/>
  <c r="H41" i="2"/>
  <c r="J41" i="2" s="1"/>
  <c r="H42" i="2"/>
  <c r="J42" i="2" s="1"/>
  <c r="K42" i="2" s="1"/>
  <c r="H43" i="2"/>
  <c r="J43" i="2" s="1"/>
  <c r="H44" i="2"/>
  <c r="H45" i="2"/>
  <c r="J45" i="2" s="1"/>
  <c r="H46" i="2"/>
  <c r="J46" i="2" s="1"/>
  <c r="K46" i="2" s="1"/>
  <c r="H47" i="2"/>
  <c r="J47" i="2" s="1"/>
  <c r="H48" i="2"/>
  <c r="H49" i="2"/>
  <c r="J49" i="2" s="1"/>
  <c r="H50" i="2"/>
  <c r="J50" i="2" s="1"/>
  <c r="K50" i="2" s="1"/>
  <c r="H51" i="2"/>
  <c r="J51" i="2" s="1"/>
  <c r="H52" i="2"/>
  <c r="H53" i="2"/>
  <c r="J53" i="2" s="1"/>
  <c r="H54" i="2"/>
  <c r="J54" i="2" s="1"/>
  <c r="H55" i="2"/>
  <c r="H56" i="2"/>
  <c r="J56" i="2" s="1"/>
  <c r="H57" i="2"/>
  <c r="J57" i="2" s="1"/>
  <c r="K57" i="2" s="1"/>
  <c r="H58" i="2"/>
  <c r="J58" i="2" s="1"/>
  <c r="H59" i="2"/>
  <c r="H60" i="2"/>
  <c r="J60" i="2" s="1"/>
  <c r="H61" i="2"/>
  <c r="J61" i="2" s="1"/>
  <c r="H62" i="2"/>
  <c r="J62" i="2" s="1"/>
  <c r="H63" i="2"/>
  <c r="J63" i="2" s="1"/>
  <c r="H64" i="2"/>
  <c r="J64" i="2" s="1"/>
  <c r="H65" i="2"/>
  <c r="J65" i="2" s="1"/>
  <c r="K65" i="2" s="1"/>
  <c r="H66" i="2"/>
  <c r="J66" i="2" s="1"/>
  <c r="H67" i="2"/>
  <c r="J67" i="2" s="1"/>
  <c r="H68" i="2"/>
  <c r="J68" i="2" s="1"/>
  <c r="H69" i="2"/>
  <c r="J69" i="2" s="1"/>
  <c r="H70" i="2"/>
  <c r="J70" i="2" s="1"/>
  <c r="H71" i="2"/>
  <c r="J71" i="2" s="1"/>
  <c r="H72" i="2"/>
  <c r="J72" i="2" s="1"/>
  <c r="H73" i="2"/>
  <c r="J73" i="2" s="1"/>
  <c r="K73" i="2" s="1"/>
  <c r="H74" i="2"/>
  <c r="J74" i="2" s="1"/>
  <c r="H75" i="2"/>
  <c r="J75" i="2" s="1"/>
  <c r="H76" i="2"/>
  <c r="J76" i="2" s="1"/>
  <c r="H77" i="2"/>
  <c r="J77" i="2" s="1"/>
  <c r="H78" i="2"/>
  <c r="J78" i="2" s="1"/>
  <c r="H79" i="2"/>
  <c r="J79" i="2" s="1"/>
  <c r="H80" i="2"/>
  <c r="J80" i="2" s="1"/>
  <c r="H81" i="2"/>
  <c r="J81" i="2" s="1"/>
  <c r="K81" i="2" s="1"/>
  <c r="H82" i="2"/>
  <c r="J82" i="2" s="1"/>
  <c r="H83" i="2"/>
  <c r="J83" i="2" s="1"/>
  <c r="H84" i="2"/>
  <c r="J84" i="2" s="1"/>
  <c r="H85" i="2"/>
  <c r="J85" i="2" s="1"/>
  <c r="H86" i="2"/>
  <c r="J86" i="2" s="1"/>
  <c r="H87" i="2"/>
  <c r="J87" i="2" s="1"/>
  <c r="H88" i="2"/>
  <c r="J88" i="2" s="1"/>
  <c r="H89" i="2"/>
  <c r="J89" i="2" s="1"/>
  <c r="K89" i="2" s="1"/>
  <c r="H90" i="2"/>
  <c r="J90" i="2" s="1"/>
  <c r="H91" i="2"/>
  <c r="J91" i="2" s="1"/>
  <c r="H92" i="2"/>
  <c r="J92" i="2" s="1"/>
  <c r="H93" i="2"/>
  <c r="J93" i="2" s="1"/>
  <c r="H94" i="2"/>
  <c r="J94" i="2" s="1"/>
  <c r="H95" i="2"/>
  <c r="J95" i="2" s="1"/>
  <c r="H96" i="2"/>
  <c r="J96" i="2" s="1"/>
  <c r="H97" i="2"/>
  <c r="J97" i="2" s="1"/>
  <c r="K97" i="2" s="1"/>
  <c r="H98" i="2"/>
  <c r="J98" i="2" s="1"/>
  <c r="H99" i="2"/>
  <c r="J99" i="2" s="1"/>
  <c r="H100" i="2"/>
  <c r="J100" i="2" s="1"/>
  <c r="H101" i="2"/>
  <c r="J101" i="2" s="1"/>
  <c r="H102" i="2"/>
  <c r="J102" i="2" s="1"/>
  <c r="H103" i="2"/>
  <c r="J103" i="2" s="1"/>
  <c r="H104" i="2"/>
  <c r="J104" i="2" s="1"/>
  <c r="H105" i="2"/>
  <c r="J105" i="2" s="1"/>
  <c r="K105" i="2" s="1"/>
  <c r="H106" i="2"/>
  <c r="J106" i="2" s="1"/>
  <c r="H107" i="2"/>
  <c r="J107" i="2" s="1"/>
  <c r="H108" i="2"/>
  <c r="J108" i="2" s="1"/>
  <c r="H109" i="2"/>
  <c r="J109" i="2" s="1"/>
  <c r="H110" i="2"/>
  <c r="J110" i="2" s="1"/>
  <c r="H111" i="2"/>
  <c r="J111" i="2" s="1"/>
  <c r="H112" i="2"/>
  <c r="J112" i="2" s="1"/>
  <c r="H113" i="2"/>
  <c r="J113" i="2" s="1"/>
  <c r="K113" i="2" s="1"/>
  <c r="H114" i="2"/>
  <c r="J114" i="2" s="1"/>
  <c r="H115" i="2"/>
  <c r="J115" i="2" s="1"/>
  <c r="H116" i="2"/>
  <c r="J116" i="2" s="1"/>
  <c r="H117" i="2"/>
  <c r="J117" i="2" s="1"/>
  <c r="H118" i="2"/>
  <c r="J118" i="2" s="1"/>
  <c r="H119" i="2"/>
  <c r="J119" i="2" s="1"/>
  <c r="H120" i="2"/>
  <c r="J120" i="2" s="1"/>
  <c r="H121" i="2"/>
  <c r="J121" i="2" s="1"/>
  <c r="K121" i="2" s="1"/>
  <c r="H122" i="2"/>
  <c r="J122" i="2" s="1"/>
  <c r="H123" i="2"/>
  <c r="J123" i="2" s="1"/>
  <c r="H124" i="2"/>
  <c r="J124" i="2" s="1"/>
  <c r="H125" i="2"/>
  <c r="J125" i="2" s="1"/>
  <c r="H126" i="2"/>
  <c r="J126" i="2" s="1"/>
  <c r="H127" i="2"/>
  <c r="J127" i="2" s="1"/>
  <c r="H128" i="2"/>
  <c r="J128" i="2" s="1"/>
  <c r="H129" i="2"/>
  <c r="J129" i="2" s="1"/>
  <c r="K129" i="2" s="1"/>
  <c r="H130" i="2"/>
  <c r="J130" i="2" s="1"/>
  <c r="H131" i="2"/>
  <c r="J131" i="2" s="1"/>
  <c r="H132" i="2"/>
  <c r="J132" i="2" s="1"/>
  <c r="H133" i="2"/>
  <c r="J133" i="2" s="1"/>
  <c r="H134" i="2"/>
  <c r="J134" i="2" s="1"/>
  <c r="H135" i="2"/>
  <c r="J135" i="2" s="1"/>
  <c r="H136" i="2"/>
  <c r="J136" i="2" s="1"/>
  <c r="H137" i="2"/>
  <c r="J137" i="2" s="1"/>
  <c r="K137" i="2" s="1"/>
  <c r="H138" i="2"/>
  <c r="J138" i="2" s="1"/>
  <c r="H139" i="2"/>
  <c r="J139" i="2" s="1"/>
  <c r="H140" i="2"/>
  <c r="J140" i="2" s="1"/>
  <c r="H141" i="2"/>
  <c r="J141" i="2" s="1"/>
  <c r="H142" i="2"/>
  <c r="J142" i="2" s="1"/>
  <c r="H143" i="2"/>
  <c r="J143" i="2" s="1"/>
  <c r="H144" i="2"/>
  <c r="J144" i="2" s="1"/>
  <c r="H145" i="2"/>
  <c r="J145" i="2" s="1"/>
  <c r="K145" i="2" s="1"/>
  <c r="H146" i="2"/>
  <c r="J146" i="2" s="1"/>
  <c r="H147" i="2"/>
  <c r="J147" i="2" s="1"/>
  <c r="H148" i="2"/>
  <c r="J148" i="2" s="1"/>
  <c r="H149" i="2"/>
  <c r="J149" i="2" s="1"/>
  <c r="H150" i="2"/>
  <c r="J150" i="2" s="1"/>
  <c r="H151" i="2"/>
  <c r="J151" i="2" s="1"/>
  <c r="H152" i="2"/>
  <c r="J152" i="2" s="1"/>
  <c r="K152" i="2" s="1"/>
  <c r="H153" i="2"/>
  <c r="J153" i="2" s="1"/>
  <c r="K153" i="2" s="1"/>
  <c r="H154" i="2"/>
  <c r="H155" i="2"/>
  <c r="J155" i="2" s="1"/>
  <c r="H156" i="2"/>
  <c r="P34" i="2"/>
  <c r="Q34" i="2" s="1"/>
  <c r="H34" i="2"/>
  <c r="J34" i="2" s="1"/>
  <c r="H33" i="2"/>
  <c r="J33" i="2" s="1"/>
  <c r="K33" i="2" s="1"/>
  <c r="H9" i="2"/>
  <c r="N12" i="2"/>
  <c r="N13" i="2"/>
  <c r="N15" i="2"/>
  <c r="N18" i="2"/>
  <c r="N20" i="2"/>
  <c r="N21" i="2"/>
  <c r="N22" i="2"/>
  <c r="N23" i="2"/>
  <c r="N24" i="2"/>
  <c r="N27" i="2"/>
  <c r="N28" i="2"/>
  <c r="N29" i="2"/>
  <c r="N30" i="2"/>
  <c r="N31" i="2"/>
  <c r="N32" i="2"/>
  <c r="N34" i="2"/>
  <c r="N35" i="2"/>
  <c r="N38" i="2"/>
  <c r="N40" i="2"/>
  <c r="N45" i="2"/>
  <c r="N46" i="2"/>
  <c r="N47" i="2"/>
  <c r="N48" i="2"/>
  <c r="N49" i="2"/>
  <c r="N52" i="2"/>
  <c r="N53" i="2"/>
  <c r="N54" i="2"/>
  <c r="N55" i="2"/>
  <c r="N59" i="2"/>
  <c r="N60" i="2"/>
  <c r="N61" i="2"/>
  <c r="N62" i="2"/>
  <c r="N67" i="2"/>
  <c r="N68" i="2"/>
  <c r="N69" i="2"/>
  <c r="N70" i="2"/>
  <c r="N71" i="2"/>
  <c r="N72" i="2"/>
  <c r="N73" i="2"/>
  <c r="N76" i="2"/>
  <c r="N77" i="2"/>
  <c r="N78" i="2"/>
  <c r="N79" i="2"/>
  <c r="N80" i="2"/>
  <c r="N81" i="2"/>
  <c r="N82" i="2"/>
  <c r="N83" i="2"/>
  <c r="N89" i="2"/>
  <c r="N90" i="2"/>
  <c r="N94" i="2"/>
  <c r="N95" i="2"/>
  <c r="N96" i="2"/>
  <c r="N98" i="2"/>
  <c r="N99" i="2"/>
  <c r="N100" i="2"/>
  <c r="N102" i="2"/>
  <c r="N103" i="2"/>
  <c r="N105" i="2"/>
  <c r="N106" i="2"/>
  <c r="N107" i="2"/>
  <c r="N108" i="2"/>
  <c r="N109" i="2"/>
  <c r="N110" i="2"/>
  <c r="N111" i="2"/>
  <c r="N113" i="2"/>
  <c r="N114" i="2"/>
  <c r="N119" i="2"/>
  <c r="N121" i="2"/>
  <c r="N122" i="2"/>
  <c r="N123" i="2"/>
  <c r="N124" i="2"/>
  <c r="N126" i="2"/>
  <c r="N128" i="2"/>
  <c r="N130" i="2"/>
  <c r="N131" i="2"/>
  <c r="N133" i="2"/>
  <c r="N137" i="2"/>
  <c r="N138" i="2"/>
  <c r="N141" i="2"/>
  <c r="N142" i="2"/>
  <c r="N144" i="2"/>
  <c r="N145" i="2"/>
  <c r="N146" i="2"/>
  <c r="N148" i="2"/>
  <c r="N149" i="2"/>
  <c r="N150" i="2"/>
  <c r="N151" i="2"/>
  <c r="N154" i="2"/>
  <c r="N10" i="2"/>
  <c r="N9" i="2"/>
  <c r="L92" i="2"/>
  <c r="L151" i="2"/>
  <c r="L12" i="2"/>
  <c r="L13" i="2"/>
  <c r="L15" i="2"/>
  <c r="L16" i="2"/>
  <c r="L18" i="2"/>
  <c r="L20" i="2"/>
  <c r="L21" i="2"/>
  <c r="L22" i="2"/>
  <c r="L23" i="2"/>
  <c r="L24" i="2"/>
  <c r="L27" i="2"/>
  <c r="L28" i="2"/>
  <c r="L29" i="2"/>
  <c r="L30" i="2"/>
  <c r="L31" i="2"/>
  <c r="L32" i="2"/>
  <c r="L33" i="2"/>
  <c r="L34" i="2"/>
  <c r="L35" i="2"/>
  <c r="L38" i="2"/>
  <c r="L40" i="2"/>
  <c r="L45" i="2"/>
  <c r="L46" i="2"/>
  <c r="L47" i="2"/>
  <c r="L48" i="2"/>
  <c r="L49" i="2"/>
  <c r="L52" i="2"/>
  <c r="L53" i="2"/>
  <c r="L54" i="2"/>
  <c r="L55" i="2"/>
  <c r="L59" i="2"/>
  <c r="L60" i="2"/>
  <c r="L61" i="2"/>
  <c r="L62" i="2"/>
  <c r="L65" i="2"/>
  <c r="L67" i="2"/>
  <c r="L68" i="2"/>
  <c r="L69" i="2"/>
  <c r="L70" i="2"/>
  <c r="L71" i="2"/>
  <c r="L72" i="2"/>
  <c r="L73" i="2"/>
  <c r="L76" i="2"/>
  <c r="L77" i="2"/>
  <c r="L78" i="2"/>
  <c r="L79" i="2"/>
  <c r="L80" i="2"/>
  <c r="L81" i="2"/>
  <c r="L82" i="2"/>
  <c r="L83" i="2"/>
  <c r="L89" i="2"/>
  <c r="L90" i="2"/>
  <c r="L91" i="2"/>
  <c r="L94" i="2"/>
  <c r="L95" i="2"/>
  <c r="L96" i="2"/>
  <c r="L98" i="2"/>
  <c r="L99" i="2"/>
  <c r="L100" i="2"/>
  <c r="L102" i="2"/>
  <c r="L103" i="2"/>
  <c r="L105" i="2"/>
  <c r="L106" i="2"/>
  <c r="L107" i="2"/>
  <c r="L108" i="2"/>
  <c r="L109" i="2"/>
  <c r="L110" i="2"/>
  <c r="L111" i="2"/>
  <c r="L112" i="2"/>
  <c r="L113" i="2"/>
  <c r="L114" i="2"/>
  <c r="L119" i="2"/>
  <c r="L121" i="2"/>
  <c r="L122" i="2"/>
  <c r="L123" i="2"/>
  <c r="L124" i="2"/>
  <c r="L125" i="2"/>
  <c r="L126" i="2"/>
  <c r="L128" i="2"/>
  <c r="L130" i="2"/>
  <c r="L131" i="2"/>
  <c r="L133" i="2"/>
  <c r="L134" i="2"/>
  <c r="L137" i="2"/>
  <c r="L138" i="2"/>
  <c r="L141" i="2"/>
  <c r="L142" i="2"/>
  <c r="L144" i="2"/>
  <c r="L145" i="2"/>
  <c r="L146" i="2"/>
  <c r="L148" i="2"/>
  <c r="L149" i="2"/>
  <c r="L150" i="2"/>
  <c r="L154" i="2"/>
  <c r="L10" i="2"/>
  <c r="L9" i="2"/>
  <c r="P33" i="2"/>
  <c r="Q33" i="2" s="1"/>
  <c r="P32" i="2"/>
  <c r="H32" i="2"/>
  <c r="P31" i="2"/>
  <c r="Q31" i="2" s="1"/>
  <c r="H31" i="2"/>
  <c r="P30" i="2"/>
  <c r="H30" i="2"/>
  <c r="J30" i="2" s="1"/>
  <c r="K30" i="2" s="1"/>
  <c r="P29" i="2"/>
  <c r="Q29" i="2" s="1"/>
  <c r="H29" i="2"/>
  <c r="J29" i="2" s="1"/>
  <c r="K29" i="2" s="1"/>
  <c r="P28" i="2"/>
  <c r="H28" i="2"/>
  <c r="P27" i="2"/>
  <c r="Q27" i="2" s="1"/>
  <c r="H27" i="2"/>
  <c r="P26" i="2"/>
  <c r="Q26" i="2" s="1"/>
  <c r="H26" i="2"/>
  <c r="J26" i="2" s="1"/>
  <c r="K26" i="2" s="1"/>
  <c r="P25" i="2"/>
  <c r="Q25" i="2" s="1"/>
  <c r="H25" i="2"/>
  <c r="P24" i="2"/>
  <c r="H24" i="2"/>
  <c r="P23" i="2"/>
  <c r="Q23" i="2" s="1"/>
  <c r="H23" i="2"/>
  <c r="J23" i="2" s="1"/>
  <c r="P22" i="2"/>
  <c r="H22" i="2"/>
  <c r="J22" i="2" s="1"/>
  <c r="K22" i="2" s="1"/>
  <c r="P21" i="2"/>
  <c r="Q21" i="2" s="1"/>
  <c r="H21" i="2"/>
  <c r="J21" i="2" s="1"/>
  <c r="P20" i="2"/>
  <c r="H20" i="2"/>
  <c r="P19" i="2"/>
  <c r="Q19" i="2" s="1"/>
  <c r="H19" i="2"/>
  <c r="J19" i="2" s="1"/>
  <c r="P18" i="2"/>
  <c r="H18" i="2"/>
  <c r="J18" i="2" s="1"/>
  <c r="K18" i="2" s="1"/>
  <c r="P17" i="2"/>
  <c r="Q17" i="2" s="1"/>
  <c r="H17" i="2"/>
  <c r="J17" i="2" s="1"/>
  <c r="K17" i="2" s="1"/>
  <c r="P16" i="2"/>
  <c r="Q16" i="2" s="1"/>
  <c r="H16" i="2"/>
  <c r="P15" i="2"/>
  <c r="Q15" i="2" s="1"/>
  <c r="H15" i="2"/>
  <c r="J15" i="2" s="1"/>
  <c r="P14" i="2"/>
  <c r="H14" i="2"/>
  <c r="J14" i="2" s="1"/>
  <c r="K14" i="2" s="1"/>
  <c r="P13" i="2"/>
  <c r="Q13" i="2" s="1"/>
  <c r="H13" i="2"/>
  <c r="J13" i="2" s="1"/>
  <c r="K13" i="2" s="1"/>
  <c r="P12" i="2"/>
  <c r="H12" i="2"/>
  <c r="P11" i="2"/>
  <c r="Q11" i="2" s="1"/>
  <c r="H11" i="2"/>
  <c r="J11" i="2" s="1"/>
  <c r="P10" i="2"/>
  <c r="H10" i="2"/>
  <c r="J10" i="2" s="1"/>
  <c r="K10" i="2" s="1"/>
  <c r="P9" i="2"/>
  <c r="Q9" i="2" s="1"/>
  <c r="P10" i="1"/>
  <c r="H10" i="1"/>
  <c r="J10" i="1" s="1"/>
  <c r="H35" i="1"/>
  <c r="P13" i="1"/>
  <c r="Q13" i="1" s="1"/>
  <c r="H31" i="1"/>
  <c r="H27" i="1"/>
  <c r="H23" i="1"/>
  <c r="H19" i="1"/>
  <c r="H15" i="1"/>
  <c r="H11" i="1"/>
  <c r="H12" i="1"/>
  <c r="H13" i="1"/>
  <c r="H14" i="1"/>
  <c r="H16" i="1"/>
  <c r="H17" i="1"/>
  <c r="H18" i="1"/>
  <c r="H20" i="1"/>
  <c r="H21" i="1"/>
  <c r="H22" i="1"/>
  <c r="H24" i="1"/>
  <c r="H25" i="1"/>
  <c r="H26" i="1"/>
  <c r="H28" i="1"/>
  <c r="H29" i="1"/>
  <c r="H30" i="1"/>
  <c r="H32" i="1"/>
  <c r="H33" i="1"/>
  <c r="H34" i="1"/>
  <c r="H36" i="1"/>
  <c r="H37" i="1"/>
  <c r="H38" i="1"/>
  <c r="R100" i="2" l="1"/>
  <c r="R49" i="2"/>
  <c r="R138" i="2"/>
  <c r="R78" i="2"/>
  <c r="R46" i="2"/>
  <c r="R136" i="2"/>
  <c r="R61" i="2"/>
  <c r="R35" i="2"/>
  <c r="R134" i="2"/>
  <c r="R60" i="2"/>
  <c r="R34" i="2"/>
  <c r="R141" i="2"/>
  <c r="R130" i="2"/>
  <c r="R95" i="2"/>
  <c r="R63" i="2"/>
  <c r="R55" i="2"/>
  <c r="R21" i="2"/>
  <c r="R126" i="2"/>
  <c r="R155" i="2"/>
  <c r="R140" i="2"/>
  <c r="R129" i="2"/>
  <c r="R99" i="2"/>
  <c r="R91" i="2"/>
  <c r="R70" i="2"/>
  <c r="R52" i="2"/>
  <c r="R40" i="2"/>
  <c r="R17" i="2"/>
  <c r="K75" i="2"/>
  <c r="R54" i="2"/>
  <c r="R151" i="2"/>
  <c r="R133" i="2"/>
  <c r="R103" i="2"/>
  <c r="R98" i="2"/>
  <c r="R86" i="2"/>
  <c r="R65" i="2"/>
  <c r="R39" i="2"/>
  <c r="R29" i="2"/>
  <c r="R15" i="2"/>
  <c r="R142" i="2"/>
  <c r="R137" i="2"/>
  <c r="R132" i="2"/>
  <c r="R102" i="2"/>
  <c r="R96" i="2"/>
  <c r="R82" i="2"/>
  <c r="R64" i="2"/>
  <c r="R59" i="2"/>
  <c r="R47" i="2"/>
  <c r="R38" i="2"/>
  <c r="R25" i="2"/>
  <c r="R11" i="2"/>
  <c r="Q154" i="2"/>
  <c r="R154" i="2"/>
  <c r="Q139" i="2"/>
  <c r="R139" i="2" s="1"/>
  <c r="Q135" i="2"/>
  <c r="R135" i="2"/>
  <c r="Q131" i="2"/>
  <c r="R131" i="2" s="1"/>
  <c r="Q128" i="2"/>
  <c r="R128" i="2" s="1"/>
  <c r="Q101" i="2"/>
  <c r="R101" i="2" s="1"/>
  <c r="Q97" i="2"/>
  <c r="R97" i="2" s="1"/>
  <c r="R117" i="2"/>
  <c r="Q10" i="2"/>
  <c r="R10" i="2" s="1"/>
  <c r="Q12" i="2"/>
  <c r="R12" i="2" s="1"/>
  <c r="Q14" i="2"/>
  <c r="R14" i="2" s="1"/>
  <c r="Q18" i="2"/>
  <c r="R18" i="2" s="1"/>
  <c r="Q20" i="2"/>
  <c r="R20" i="2" s="1"/>
  <c r="Q22" i="2"/>
  <c r="R22" i="2" s="1"/>
  <c r="Q24" i="2"/>
  <c r="R24" i="2" s="1"/>
  <c r="Q28" i="2"/>
  <c r="R28" i="2" s="1"/>
  <c r="Q30" i="2"/>
  <c r="R30" i="2" s="1"/>
  <c r="Q32" i="2"/>
  <c r="R32" i="2" s="1"/>
  <c r="R150" i="2"/>
  <c r="R113" i="2"/>
  <c r="Q45" i="2"/>
  <c r="R45" i="2" s="1"/>
  <c r="R147" i="2"/>
  <c r="R125" i="2"/>
  <c r="R109" i="2"/>
  <c r="Q94" i="2"/>
  <c r="R94" i="2" s="1"/>
  <c r="Q90" i="2"/>
  <c r="R90" i="2" s="1"/>
  <c r="Q62" i="2"/>
  <c r="R62" i="2" s="1"/>
  <c r="Q58" i="2"/>
  <c r="R58" i="2" s="1"/>
  <c r="Q48" i="2"/>
  <c r="R48" i="2" s="1"/>
  <c r="R121" i="2"/>
  <c r="R105" i="2"/>
  <c r="R74" i="2"/>
  <c r="R146" i="2"/>
  <c r="R124" i="2"/>
  <c r="R120" i="2"/>
  <c r="R116" i="2"/>
  <c r="R112" i="2"/>
  <c r="R108" i="2"/>
  <c r="R85" i="2"/>
  <c r="R81" i="2"/>
  <c r="R77" i="2"/>
  <c r="R73" i="2"/>
  <c r="R69" i="2"/>
  <c r="R51" i="2"/>
  <c r="R9" i="2"/>
  <c r="R153" i="2"/>
  <c r="R149" i="2"/>
  <c r="R145" i="2"/>
  <c r="R123" i="2"/>
  <c r="R119" i="2"/>
  <c r="R115" i="2"/>
  <c r="R111" i="2"/>
  <c r="R107" i="2"/>
  <c r="R89" i="2"/>
  <c r="R84" i="2"/>
  <c r="R80" i="2"/>
  <c r="R76" i="2"/>
  <c r="R72" i="2"/>
  <c r="R68" i="2"/>
  <c r="R23" i="2"/>
  <c r="R19" i="2"/>
  <c r="K139" i="2"/>
  <c r="R152" i="2"/>
  <c r="R148" i="2"/>
  <c r="R144" i="2"/>
  <c r="R122" i="2"/>
  <c r="R118" i="2"/>
  <c r="R114" i="2"/>
  <c r="R110" i="2"/>
  <c r="R106" i="2"/>
  <c r="R93" i="2"/>
  <c r="R88" i="2"/>
  <c r="R83" i="2"/>
  <c r="R79" i="2"/>
  <c r="R75" i="2"/>
  <c r="R71" i="2"/>
  <c r="R67" i="2"/>
  <c r="R53" i="2"/>
  <c r="R43" i="2"/>
  <c r="R36" i="2"/>
  <c r="R31" i="2"/>
  <c r="R27" i="2"/>
  <c r="R13" i="2"/>
  <c r="R156" i="2"/>
  <c r="R143" i="2"/>
  <c r="R127" i="2"/>
  <c r="R104" i="2"/>
  <c r="R92" i="2"/>
  <c r="R87" i="2"/>
  <c r="R66" i="2"/>
  <c r="R57" i="2"/>
  <c r="R56" i="2"/>
  <c r="R50" i="2"/>
  <c r="R44" i="2"/>
  <c r="R42" i="2"/>
  <c r="R41" i="2"/>
  <c r="R37" i="2"/>
  <c r="R33" i="2"/>
  <c r="R26" i="2"/>
  <c r="R16" i="2"/>
  <c r="P20" i="5"/>
  <c r="H11" i="14"/>
  <c r="K9" i="14"/>
  <c r="Q9" i="14"/>
  <c r="R9" i="14" s="1"/>
  <c r="K10" i="14"/>
  <c r="Q10" i="14"/>
  <c r="R10" i="14" s="1"/>
  <c r="P11" i="14"/>
  <c r="H13" i="12"/>
  <c r="J9" i="12"/>
  <c r="K9" i="12" s="1"/>
  <c r="R9" i="12"/>
  <c r="J11" i="12"/>
  <c r="K11" i="12" s="1"/>
  <c r="R11" i="12"/>
  <c r="P13" i="12"/>
  <c r="P17" i="11"/>
  <c r="Q8" i="11"/>
  <c r="R8" i="11" s="1"/>
  <c r="K16" i="11"/>
  <c r="H17" i="11"/>
  <c r="J8" i="11"/>
  <c r="K8" i="11" s="1"/>
  <c r="Q10" i="11"/>
  <c r="R10" i="11" s="1"/>
  <c r="Q12" i="11"/>
  <c r="R12" i="11" s="1"/>
  <c r="Q14" i="11"/>
  <c r="R14" i="11" s="1"/>
  <c r="J10" i="11"/>
  <c r="K10" i="11" s="1"/>
  <c r="J12" i="11"/>
  <c r="K12" i="11" s="1"/>
  <c r="J14" i="11"/>
  <c r="K14" i="11" s="1"/>
  <c r="J16" i="11"/>
  <c r="R18" i="10"/>
  <c r="Q13" i="10"/>
  <c r="R13" i="10" s="1"/>
  <c r="Q17" i="10"/>
  <c r="R17" i="10" s="1"/>
  <c r="Q14" i="10"/>
  <c r="R14" i="10" s="1"/>
  <c r="J21" i="10"/>
  <c r="K21" i="10" s="1"/>
  <c r="H25" i="10"/>
  <c r="J22" i="10"/>
  <c r="K22" i="10" s="1"/>
  <c r="J23" i="10"/>
  <c r="K23" i="10" s="1"/>
  <c r="J24" i="10"/>
  <c r="K24" i="10" s="1"/>
  <c r="P25" i="10"/>
  <c r="Q15" i="10"/>
  <c r="R15" i="10" s="1"/>
  <c r="Q16" i="10"/>
  <c r="R16" i="10" s="1"/>
  <c r="J13" i="10"/>
  <c r="K13" i="10" s="1"/>
  <c r="J19" i="10"/>
  <c r="K19" i="10" s="1"/>
  <c r="J20" i="10"/>
  <c r="K20" i="10" s="1"/>
  <c r="Q20" i="10"/>
  <c r="R20" i="10" s="1"/>
  <c r="Q21" i="10"/>
  <c r="R21" i="10" s="1"/>
  <c r="Q22" i="10"/>
  <c r="R22" i="10" s="1"/>
  <c r="Q23" i="10"/>
  <c r="R23" i="10" s="1"/>
  <c r="Q24" i="10"/>
  <c r="R24" i="10" s="1"/>
  <c r="H17" i="9"/>
  <c r="J9" i="9"/>
  <c r="K9" i="9" s="1"/>
  <c r="J10" i="9"/>
  <c r="K10" i="9" s="1"/>
  <c r="J13" i="9"/>
  <c r="K13" i="9" s="1"/>
  <c r="Q9" i="9"/>
  <c r="R9" i="9" s="1"/>
  <c r="Q10" i="9"/>
  <c r="R10" i="9" s="1"/>
  <c r="K11" i="9"/>
  <c r="Q11" i="9"/>
  <c r="R11" i="9" s="1"/>
  <c r="K12" i="9"/>
  <c r="Q12" i="9"/>
  <c r="R12" i="9" s="1"/>
  <c r="Q13" i="9"/>
  <c r="R13" i="9" s="1"/>
  <c r="K14" i="9"/>
  <c r="Q14" i="9"/>
  <c r="R14" i="9" s="1"/>
  <c r="K15" i="9"/>
  <c r="Q15" i="9"/>
  <c r="R15" i="9" s="1"/>
  <c r="K16" i="9"/>
  <c r="Q16" i="9"/>
  <c r="R16" i="9" s="1"/>
  <c r="P17" i="9"/>
  <c r="H10" i="7"/>
  <c r="J8" i="7"/>
  <c r="K8" i="7" s="1"/>
  <c r="J9" i="7"/>
  <c r="K9" i="7" s="1"/>
  <c r="Q8" i="7"/>
  <c r="R8" i="7" s="1"/>
  <c r="Q9" i="7"/>
  <c r="R9" i="7" s="1"/>
  <c r="P10" i="7"/>
  <c r="H16" i="6"/>
  <c r="J10" i="6"/>
  <c r="K10" i="6" s="1"/>
  <c r="J12" i="6"/>
  <c r="K12" i="6" s="1"/>
  <c r="K8" i="6"/>
  <c r="Q8" i="6"/>
  <c r="R8" i="6" s="1"/>
  <c r="K9" i="6"/>
  <c r="Q9" i="6"/>
  <c r="R9" i="6" s="1"/>
  <c r="Q10" i="6"/>
  <c r="R10" i="6" s="1"/>
  <c r="K11" i="6"/>
  <c r="Q11" i="6"/>
  <c r="R11" i="6" s="1"/>
  <c r="Q12" i="6"/>
  <c r="R12" i="6" s="1"/>
  <c r="K13" i="6"/>
  <c r="Q13" i="6"/>
  <c r="R13" i="6" s="1"/>
  <c r="K14" i="6"/>
  <c r="Q14" i="6"/>
  <c r="R14" i="6" s="1"/>
  <c r="K15" i="6"/>
  <c r="Q15" i="6"/>
  <c r="R15" i="6" s="1"/>
  <c r="P16" i="6"/>
  <c r="J12" i="5"/>
  <c r="K12" i="5" s="1"/>
  <c r="J14" i="5"/>
  <c r="K14" i="5" s="1"/>
  <c r="J16" i="5"/>
  <c r="K16" i="5" s="1"/>
  <c r="K8" i="5"/>
  <c r="Q8" i="5"/>
  <c r="R8" i="5" s="1"/>
  <c r="K9" i="5"/>
  <c r="Q9" i="5"/>
  <c r="R9" i="5" s="1"/>
  <c r="K10" i="5"/>
  <c r="Q10" i="5"/>
  <c r="R10" i="5" s="1"/>
  <c r="K11" i="5"/>
  <c r="Q11" i="5"/>
  <c r="R11" i="5" s="1"/>
  <c r="Q12" i="5"/>
  <c r="R12" i="5" s="1"/>
  <c r="K13" i="5"/>
  <c r="Q13" i="5"/>
  <c r="R13" i="5" s="1"/>
  <c r="Q14" i="5"/>
  <c r="R14" i="5" s="1"/>
  <c r="K15" i="5"/>
  <c r="Q15" i="5"/>
  <c r="R15" i="5" s="1"/>
  <c r="Q16" i="5"/>
  <c r="R16" i="5" s="1"/>
  <c r="K17" i="5"/>
  <c r="Q17" i="5"/>
  <c r="R17" i="5" s="1"/>
  <c r="K18" i="5"/>
  <c r="Q18" i="5"/>
  <c r="R18" i="5" s="1"/>
  <c r="K19" i="5"/>
  <c r="Q19" i="5"/>
  <c r="R19" i="5" s="1"/>
  <c r="H20" i="5"/>
  <c r="R50" i="4"/>
  <c r="K44" i="4"/>
  <c r="J53" i="4"/>
  <c r="K53" i="4" s="1"/>
  <c r="K13" i="4"/>
  <c r="Q13" i="4"/>
  <c r="R13" i="4" s="1"/>
  <c r="Q30" i="4"/>
  <c r="R30" i="4" s="1"/>
  <c r="R36" i="4"/>
  <c r="R45" i="4"/>
  <c r="Q48" i="4"/>
  <c r="R48" i="4" s="1"/>
  <c r="K49" i="4"/>
  <c r="Q49" i="4"/>
  <c r="R49" i="4" s="1"/>
  <c r="K51" i="4"/>
  <c r="Q51" i="4"/>
  <c r="R51" i="4" s="1"/>
  <c r="K52" i="4"/>
  <c r="Q52" i="4"/>
  <c r="R52" i="4" s="1"/>
  <c r="Q53" i="4"/>
  <c r="R53" i="4" s="1"/>
  <c r="K17" i="4"/>
  <c r="K29" i="4"/>
  <c r="K25" i="4"/>
  <c r="K33" i="4"/>
  <c r="K39" i="4"/>
  <c r="R47" i="4"/>
  <c r="Q17" i="4"/>
  <c r="R17" i="4" s="1"/>
  <c r="J24" i="4"/>
  <c r="K24" i="4" s="1"/>
  <c r="J27" i="4"/>
  <c r="K27" i="4" s="1"/>
  <c r="J31" i="4"/>
  <c r="K31" i="4" s="1"/>
  <c r="J35" i="4"/>
  <c r="K35" i="4" s="1"/>
  <c r="Q38" i="4"/>
  <c r="R38" i="4" s="1"/>
  <c r="J46" i="4"/>
  <c r="K46" i="4" s="1"/>
  <c r="J8" i="4"/>
  <c r="K8" i="4" s="1"/>
  <c r="Q9" i="4"/>
  <c r="R9" i="4" s="1"/>
  <c r="K16" i="4"/>
  <c r="Q22" i="4"/>
  <c r="R22" i="4" s="1"/>
  <c r="J42" i="4"/>
  <c r="K42" i="4" s="1"/>
  <c r="J47" i="4"/>
  <c r="K47" i="4" s="1"/>
  <c r="J9" i="4"/>
  <c r="K9" i="4" s="1"/>
  <c r="J20" i="4"/>
  <c r="K20" i="4" s="1"/>
  <c r="Q21" i="4"/>
  <c r="R21" i="4" s="1"/>
  <c r="K28" i="4"/>
  <c r="K32" i="4"/>
  <c r="J43" i="4"/>
  <c r="K43" i="4" s="1"/>
  <c r="R10" i="4"/>
  <c r="J12" i="4"/>
  <c r="K12" i="4" s="1"/>
  <c r="J15" i="4"/>
  <c r="K15" i="4" s="1"/>
  <c r="Q18" i="4"/>
  <c r="R18" i="4" s="1"/>
  <c r="J21" i="4"/>
  <c r="K21" i="4" s="1"/>
  <c r="Q34" i="4"/>
  <c r="R34" i="4" s="1"/>
  <c r="J40" i="4"/>
  <c r="K40" i="4" s="1"/>
  <c r="H54" i="4"/>
  <c r="J48" i="4"/>
  <c r="K48" i="4" s="1"/>
  <c r="J7" i="4"/>
  <c r="K7" i="4" s="1"/>
  <c r="P54" i="4"/>
  <c r="R7" i="4"/>
  <c r="Q8" i="4"/>
  <c r="R8" i="4" s="1"/>
  <c r="R11" i="4"/>
  <c r="K14" i="4"/>
  <c r="R19" i="4"/>
  <c r="Q20" i="4"/>
  <c r="R20" i="4" s="1"/>
  <c r="R23" i="4"/>
  <c r="K26" i="4"/>
  <c r="K30" i="4"/>
  <c r="K34" i="4"/>
  <c r="Q37" i="4"/>
  <c r="R37" i="4" s="1"/>
  <c r="R39" i="4"/>
  <c r="Q40" i="4"/>
  <c r="R40" i="4" s="1"/>
  <c r="K41" i="4"/>
  <c r="K45" i="4"/>
  <c r="H22" i="3"/>
  <c r="J18" i="3"/>
  <c r="K18" i="3" s="1"/>
  <c r="Q8" i="3"/>
  <c r="R8" i="3" s="1"/>
  <c r="K9" i="3"/>
  <c r="Q10" i="3"/>
  <c r="R10" i="3" s="1"/>
  <c r="Q11" i="3"/>
  <c r="R11" i="3" s="1"/>
  <c r="K12" i="3"/>
  <c r="Q13" i="3"/>
  <c r="R13" i="3" s="1"/>
  <c r="K14" i="3"/>
  <c r="Q15" i="3"/>
  <c r="R15" i="3" s="1"/>
  <c r="K16" i="3"/>
  <c r="Q17" i="3"/>
  <c r="R17" i="3" s="1"/>
  <c r="Q19" i="3"/>
  <c r="R19" i="3" s="1"/>
  <c r="K20" i="3"/>
  <c r="Q21" i="3"/>
  <c r="R21" i="3" s="1"/>
  <c r="P22" i="3"/>
  <c r="K123" i="2"/>
  <c r="K107" i="2"/>
  <c r="K91" i="2"/>
  <c r="K34" i="2"/>
  <c r="K141" i="2"/>
  <c r="K125" i="2"/>
  <c r="K109" i="2"/>
  <c r="K93" i="2"/>
  <c r="K77" i="2"/>
  <c r="K61" i="2"/>
  <c r="K149" i="2"/>
  <c r="K133" i="2"/>
  <c r="K117" i="2"/>
  <c r="K101" i="2"/>
  <c r="K85" i="2"/>
  <c r="K69" i="2"/>
  <c r="K147" i="2"/>
  <c r="K131" i="2"/>
  <c r="K115" i="2"/>
  <c r="K99" i="2"/>
  <c r="K83" i="2"/>
  <c r="K67" i="2"/>
  <c r="K155" i="2"/>
  <c r="J59" i="2"/>
  <c r="K59" i="2" s="1"/>
  <c r="J55" i="2"/>
  <c r="K55" i="2" s="1"/>
  <c r="J52" i="2"/>
  <c r="K52" i="2" s="1"/>
  <c r="J48" i="2"/>
  <c r="K48" i="2" s="1"/>
  <c r="J44" i="2"/>
  <c r="K44" i="2" s="1"/>
  <c r="J40" i="2"/>
  <c r="K40" i="2" s="1"/>
  <c r="J36" i="2"/>
  <c r="K36" i="2" s="1"/>
  <c r="K151" i="2"/>
  <c r="K143" i="2"/>
  <c r="K135" i="2"/>
  <c r="K127" i="2"/>
  <c r="K119" i="2"/>
  <c r="K111" i="2"/>
  <c r="K103" i="2"/>
  <c r="K95" i="2"/>
  <c r="K87" i="2"/>
  <c r="K79" i="2"/>
  <c r="K71" i="2"/>
  <c r="K63" i="2"/>
  <c r="J156" i="2"/>
  <c r="K156" i="2" s="1"/>
  <c r="J154" i="2"/>
  <c r="K154" i="2" s="1"/>
  <c r="K150" i="2"/>
  <c r="K148" i="2"/>
  <c r="K146" i="2"/>
  <c r="K144" i="2"/>
  <c r="K142" i="2"/>
  <c r="K140" i="2"/>
  <c r="K138" i="2"/>
  <c r="K136" i="2"/>
  <c r="K134" i="2"/>
  <c r="K132" i="2"/>
  <c r="K130" i="2"/>
  <c r="K128" i="2"/>
  <c r="K126" i="2"/>
  <c r="K124" i="2"/>
  <c r="K122" i="2"/>
  <c r="K120" i="2"/>
  <c r="K118" i="2"/>
  <c r="K116" i="2"/>
  <c r="K114" i="2"/>
  <c r="K112" i="2"/>
  <c r="K110" i="2"/>
  <c r="K108" i="2"/>
  <c r="K106" i="2"/>
  <c r="K104" i="2"/>
  <c r="K102" i="2"/>
  <c r="K100" i="2"/>
  <c r="K98" i="2"/>
  <c r="K96" i="2"/>
  <c r="K94" i="2"/>
  <c r="K92" i="2"/>
  <c r="K90" i="2"/>
  <c r="K88" i="2"/>
  <c r="K86" i="2"/>
  <c r="K84" i="2"/>
  <c r="K82" i="2"/>
  <c r="K80" i="2"/>
  <c r="K78" i="2"/>
  <c r="K76" i="2"/>
  <c r="K74" i="2"/>
  <c r="K72" i="2"/>
  <c r="K70" i="2"/>
  <c r="K68" i="2"/>
  <c r="K66" i="2"/>
  <c r="K64" i="2"/>
  <c r="K62" i="2"/>
  <c r="K60" i="2"/>
  <c r="K58" i="2"/>
  <c r="K56" i="2"/>
  <c r="K54" i="2"/>
  <c r="K53" i="2"/>
  <c r="K51" i="2"/>
  <c r="K49" i="2"/>
  <c r="K47" i="2"/>
  <c r="K45" i="2"/>
  <c r="K43" i="2"/>
  <c r="K41" i="2"/>
  <c r="K39" i="2"/>
  <c r="K37" i="2"/>
  <c r="K35" i="2"/>
  <c r="H157" i="2"/>
  <c r="J9" i="2"/>
  <c r="K9" i="2" s="1"/>
  <c r="K21" i="2"/>
  <c r="J25" i="2"/>
  <c r="K25" i="2" s="1"/>
  <c r="J27" i="2"/>
  <c r="K27" i="2" s="1"/>
  <c r="J31" i="2"/>
  <c r="K31" i="2" s="1"/>
  <c r="P157" i="2"/>
  <c r="K11" i="2"/>
  <c r="J12" i="2"/>
  <c r="K12" i="2" s="1"/>
  <c r="K15" i="2"/>
  <c r="J16" i="2"/>
  <c r="K16" i="2" s="1"/>
  <c r="K19" i="2"/>
  <c r="J20" i="2"/>
  <c r="K20" i="2" s="1"/>
  <c r="K23" i="2"/>
  <c r="J24" i="2"/>
  <c r="K24" i="2" s="1"/>
  <c r="J28" i="2"/>
  <c r="K28" i="2" s="1"/>
  <c r="J32" i="2"/>
  <c r="K32" i="2" s="1"/>
  <c r="R13" i="1"/>
  <c r="K10" i="1"/>
  <c r="H39" i="1"/>
  <c r="P12" i="1"/>
  <c r="P14" i="1"/>
  <c r="P15" i="1"/>
  <c r="P16" i="1"/>
  <c r="P17" i="1"/>
  <c r="P18" i="1"/>
  <c r="P19" i="1"/>
  <c r="P20" i="1"/>
  <c r="P21" i="1"/>
  <c r="P22" i="1"/>
  <c r="P23" i="1"/>
  <c r="P24" i="1"/>
  <c r="P25" i="1"/>
  <c r="P26" i="1"/>
  <c r="P27" i="1"/>
  <c r="P28" i="1"/>
  <c r="P29" i="1"/>
  <c r="P30" i="1"/>
  <c r="P31" i="1"/>
  <c r="P32" i="1"/>
  <c r="P33" i="1"/>
  <c r="P34" i="1"/>
  <c r="P35" i="1"/>
  <c r="P36" i="1"/>
  <c r="P37" i="1"/>
  <c r="P38" i="1"/>
  <c r="P11" i="1"/>
  <c r="J13" i="1"/>
  <c r="K13" i="1" s="1"/>
  <c r="J15" i="1"/>
  <c r="K15" i="1" s="1"/>
  <c r="J17" i="1"/>
  <c r="K17" i="1" s="1"/>
  <c r="J19" i="1"/>
  <c r="K19" i="1" s="1"/>
  <c r="J21" i="1"/>
  <c r="K21" i="1" s="1"/>
  <c r="J23" i="1"/>
  <c r="K23" i="1" s="1"/>
  <c r="J25" i="1"/>
  <c r="K25" i="1" s="1"/>
  <c r="J27" i="1"/>
  <c r="K27" i="1" s="1"/>
  <c r="J28" i="1"/>
  <c r="K28" i="1" s="1"/>
  <c r="J29" i="1"/>
  <c r="K29" i="1" s="1"/>
  <c r="J31" i="1"/>
  <c r="K31" i="1" s="1"/>
  <c r="J33" i="1"/>
  <c r="K33" i="1" s="1"/>
  <c r="J35" i="1"/>
  <c r="K35" i="1" s="1"/>
  <c r="J36" i="1"/>
  <c r="K36" i="1" s="1"/>
  <c r="J37" i="1"/>
  <c r="K37" i="1" s="1"/>
  <c r="J38" i="1"/>
  <c r="K38" i="1" s="1"/>
  <c r="J11" i="1"/>
  <c r="K11" i="1" s="1"/>
  <c r="J30" i="1"/>
  <c r="K30" i="1" s="1"/>
  <c r="J22" i="1"/>
  <c r="K22" i="1" s="1"/>
  <c r="J24" i="1"/>
  <c r="K24" i="1" s="1"/>
  <c r="J14" i="1"/>
  <c r="K14" i="1" s="1"/>
  <c r="R13" i="12" l="1"/>
  <c r="R157" i="2"/>
  <c r="R11" i="14"/>
  <c r="K11" i="14"/>
  <c r="K13" i="12"/>
  <c r="K17" i="11"/>
  <c r="R17" i="11"/>
  <c r="R25" i="10"/>
  <c r="K25" i="10"/>
  <c r="R17" i="9"/>
  <c r="K17" i="9"/>
  <c r="R10" i="7"/>
  <c r="K10" i="7"/>
  <c r="K16" i="6"/>
  <c r="R16" i="6"/>
  <c r="R20" i="5"/>
  <c r="K20" i="5"/>
  <c r="R54" i="4"/>
  <c r="K54" i="4"/>
  <c r="K22" i="3"/>
  <c r="R22" i="3"/>
  <c r="K157" i="2"/>
  <c r="Q36" i="1"/>
  <c r="R36" i="1"/>
  <c r="J32" i="1"/>
  <c r="K32" i="1" s="1"/>
  <c r="Q32" i="1"/>
  <c r="R32" i="1" s="1"/>
  <c r="Q28" i="1"/>
  <c r="R28" i="1"/>
  <c r="Q24" i="1"/>
  <c r="R24" i="1" s="1"/>
  <c r="J20" i="1"/>
  <c r="K20" i="1" s="1"/>
  <c r="Q20" i="1"/>
  <c r="R20" i="1" s="1"/>
  <c r="J16" i="1"/>
  <c r="K16" i="1" s="1"/>
  <c r="Q16" i="1"/>
  <c r="R16" i="1" s="1"/>
  <c r="Q37" i="1"/>
  <c r="R37" i="1" s="1"/>
  <c r="Q33" i="1"/>
  <c r="R33" i="1" s="1"/>
  <c r="Q29" i="1"/>
  <c r="R29" i="1" s="1"/>
  <c r="Q25" i="1"/>
  <c r="R25" i="1" s="1"/>
  <c r="Q21" i="1"/>
  <c r="R21" i="1" s="1"/>
  <c r="Q17" i="1"/>
  <c r="R17" i="1" s="1"/>
  <c r="J12" i="1"/>
  <c r="K12" i="1" s="1"/>
  <c r="Q12" i="1"/>
  <c r="R12" i="1" s="1"/>
  <c r="Q11" i="1"/>
  <c r="R11" i="1" s="1"/>
  <c r="Q35" i="1"/>
  <c r="R35" i="1" s="1"/>
  <c r="Q31" i="1"/>
  <c r="R31" i="1" s="1"/>
  <c r="Q27" i="1"/>
  <c r="R27" i="1" s="1"/>
  <c r="Q23" i="1"/>
  <c r="R23" i="1" s="1"/>
  <c r="Q19" i="1"/>
  <c r="R19" i="1" s="1"/>
  <c r="Q15" i="1"/>
  <c r="R15" i="1" s="1"/>
  <c r="Q38" i="1"/>
  <c r="R38" i="1" s="1"/>
  <c r="Q30" i="1"/>
  <c r="R30" i="1" s="1"/>
  <c r="J26" i="1"/>
  <c r="K26" i="1" s="1"/>
  <c r="Q26" i="1"/>
  <c r="R26" i="1" s="1"/>
  <c r="Q22" i="1"/>
  <c r="R22" i="1" s="1"/>
  <c r="J18" i="1"/>
  <c r="K18" i="1" s="1"/>
  <c r="Q18" i="1"/>
  <c r="R18" i="1" s="1"/>
  <c r="Q14" i="1"/>
  <c r="R14" i="1" s="1"/>
  <c r="J34" i="1"/>
  <c r="K34" i="1" s="1"/>
  <c r="Q34" i="1"/>
  <c r="R34" i="1" s="1"/>
  <c r="Q10" i="1"/>
  <c r="R10" i="1" s="1"/>
  <c r="P39" i="1"/>
  <c r="K39" i="1" l="1"/>
  <c r="R39" i="1"/>
</calcChain>
</file>

<file path=xl/sharedStrings.xml><?xml version="1.0" encoding="utf-8"?>
<sst xmlns="http://schemas.openxmlformats.org/spreadsheetml/2006/main" count="1073" uniqueCount="387">
  <si>
    <t xml:space="preserve">Pakiet nr 1: Papiery rejestracyjne, żele, elektrody itp. </t>
  </si>
  <si>
    <t>Lp.</t>
  </si>
  <si>
    <t>Opis przedmiotu</t>
  </si>
  <si>
    <t>zamówienia</t>
  </si>
  <si>
    <t>Cena netto</t>
  </si>
  <si>
    <t>Opakowania</t>
  </si>
  <si>
    <t>Wartość</t>
  </si>
  <si>
    <t>netto</t>
  </si>
  <si>
    <t>% VAT</t>
  </si>
  <si>
    <r>
      <t>1.</t>
    </r>
    <r>
      <rPr>
        <sz val="7"/>
        <color theme="1"/>
        <rFont val="Times New Roman"/>
        <family val="1"/>
        <charset val="238"/>
      </rPr>
      <t xml:space="preserve"> </t>
    </r>
    <r>
      <rPr>
        <sz val="10"/>
        <color theme="1"/>
        <rFont val="Times New Roman"/>
        <family val="1"/>
        <charset val="238"/>
      </rPr>
      <t> </t>
    </r>
  </si>
  <si>
    <t>Papier do EKG Ascard B56 szer. papieru 112 mm  dł. 25m</t>
  </si>
  <si>
    <r>
      <t>2.</t>
    </r>
    <r>
      <rPr>
        <sz val="7"/>
        <color theme="1"/>
        <rFont val="Times New Roman"/>
        <family val="1"/>
        <charset val="238"/>
      </rPr>
      <t xml:space="preserve"> </t>
    </r>
    <r>
      <rPr>
        <sz val="10"/>
        <color theme="1"/>
        <rFont val="Times New Roman"/>
        <family val="1"/>
        <charset val="238"/>
      </rPr>
      <t> </t>
    </r>
  </si>
  <si>
    <t>Papier Mitshubishi K 61B</t>
  </si>
  <si>
    <r>
      <t>3.</t>
    </r>
    <r>
      <rPr>
        <sz val="7"/>
        <color theme="1"/>
        <rFont val="Times New Roman"/>
        <family val="1"/>
        <charset val="238"/>
      </rPr>
      <t xml:space="preserve"> </t>
    </r>
    <r>
      <rPr>
        <sz val="10"/>
        <color theme="1"/>
        <rFont val="Times New Roman"/>
        <family val="1"/>
        <charset val="238"/>
      </rPr>
      <t> </t>
    </r>
  </si>
  <si>
    <t>Elektroda piankowe z formułą hyrdrożelu stałego, owalne o wym. 57x34 mm</t>
  </si>
  <si>
    <r>
      <t>4.</t>
    </r>
    <r>
      <rPr>
        <sz val="7"/>
        <color theme="1"/>
        <rFont val="Times New Roman"/>
        <family val="1"/>
        <charset val="238"/>
      </rPr>
      <t xml:space="preserve"> </t>
    </r>
    <r>
      <rPr>
        <sz val="10"/>
        <color theme="1"/>
        <rFont val="Times New Roman"/>
        <family val="1"/>
        <charset val="238"/>
      </rPr>
      <t> </t>
    </r>
  </si>
  <si>
    <t>Elektroda żelowana typu R-LLL-510 rozm. 42 x 56mm</t>
  </si>
  <si>
    <r>
      <t>5.</t>
    </r>
    <r>
      <rPr>
        <sz val="7"/>
        <color theme="1"/>
        <rFont val="Times New Roman"/>
        <family val="1"/>
        <charset val="238"/>
      </rPr>
      <t xml:space="preserve"> </t>
    </r>
    <r>
      <rPr>
        <sz val="10"/>
        <color theme="1"/>
        <rFont val="Times New Roman"/>
        <family val="1"/>
        <charset val="238"/>
      </rPr>
      <t> </t>
    </r>
  </si>
  <si>
    <t xml:space="preserve">Pasta typu Every  </t>
  </si>
  <si>
    <r>
      <t>6.</t>
    </r>
    <r>
      <rPr>
        <sz val="7"/>
        <color theme="1"/>
        <rFont val="Times New Roman"/>
        <family val="1"/>
        <charset val="238"/>
      </rPr>
      <t xml:space="preserve"> </t>
    </r>
    <r>
      <rPr>
        <sz val="10"/>
        <color theme="1"/>
        <rFont val="Times New Roman"/>
        <family val="1"/>
        <charset val="238"/>
      </rPr>
      <t> </t>
    </r>
  </si>
  <si>
    <t>Żel do USG op. 0,5l</t>
  </si>
  <si>
    <r>
      <t>7.</t>
    </r>
    <r>
      <rPr>
        <sz val="7"/>
        <color theme="1"/>
        <rFont val="Times New Roman"/>
        <family val="1"/>
        <charset val="238"/>
      </rPr>
      <t xml:space="preserve"> </t>
    </r>
    <r>
      <rPr>
        <sz val="10"/>
        <color theme="1"/>
        <rFont val="Times New Roman"/>
        <family val="1"/>
        <charset val="238"/>
      </rPr>
      <t> </t>
    </r>
  </si>
  <si>
    <t>Papier do aparatu USG  SONY UPP-110HG,  wym. 110mm x 18m</t>
  </si>
  <si>
    <r>
      <t>8.</t>
    </r>
    <r>
      <rPr>
        <sz val="7"/>
        <color theme="1"/>
        <rFont val="Times New Roman"/>
        <family val="1"/>
        <charset val="238"/>
      </rPr>
      <t xml:space="preserve"> </t>
    </r>
    <r>
      <rPr>
        <sz val="10"/>
        <color theme="1"/>
        <rFont val="Times New Roman"/>
        <family val="1"/>
        <charset val="238"/>
      </rPr>
      <t> </t>
    </r>
  </si>
  <si>
    <t>Papier termoczuły do defibrylatora LIFEPAK 20  szer. 50mm dł. 30m z nadrukiem w kolorze zielonym</t>
  </si>
  <si>
    <r>
      <t>9.</t>
    </r>
    <r>
      <rPr>
        <sz val="7"/>
        <color theme="1"/>
        <rFont val="Times New Roman"/>
        <family val="1"/>
        <charset val="238"/>
      </rPr>
      <t xml:space="preserve"> </t>
    </r>
    <r>
      <rPr>
        <sz val="10"/>
        <color theme="1"/>
        <rFont val="Times New Roman"/>
        <family val="1"/>
        <charset val="238"/>
      </rPr>
      <t> </t>
    </r>
  </si>
  <si>
    <t>Podkłady defibrylacyjne roz. 114 x 152 mm</t>
  </si>
  <si>
    <r>
      <t>10.</t>
    </r>
    <r>
      <rPr>
        <sz val="7"/>
        <color theme="1"/>
        <rFont val="Times New Roman"/>
        <family val="1"/>
        <charset val="238"/>
      </rPr>
      <t xml:space="preserve">                </t>
    </r>
    <r>
      <rPr>
        <sz val="10"/>
        <color theme="1"/>
        <rFont val="Times New Roman"/>
        <family val="1"/>
        <charset val="238"/>
      </rPr>
      <t> </t>
    </r>
  </si>
  <si>
    <t>Pas gumowy piersiowy do badań EKG 10cm x 150cm</t>
  </si>
  <si>
    <r>
      <t>11.</t>
    </r>
    <r>
      <rPr>
        <sz val="7"/>
        <color theme="1"/>
        <rFont val="Times New Roman"/>
        <family val="1"/>
        <charset val="238"/>
      </rPr>
      <t xml:space="preserve">                </t>
    </r>
    <r>
      <rPr>
        <sz val="10"/>
        <color theme="1"/>
        <rFont val="Times New Roman"/>
        <family val="1"/>
        <charset val="238"/>
      </rPr>
      <t> </t>
    </r>
  </si>
  <si>
    <t>Elektroda do badań EKG wielokrotnego użytku klamrowa dla dorosłych (1kpl 4szt.)</t>
  </si>
  <si>
    <r>
      <t>12.</t>
    </r>
    <r>
      <rPr>
        <sz val="7"/>
        <color theme="1"/>
        <rFont val="Times New Roman"/>
        <family val="1"/>
        <charset val="238"/>
      </rPr>
      <t xml:space="preserve">                </t>
    </r>
    <r>
      <rPr>
        <sz val="10"/>
        <color theme="1"/>
        <rFont val="Times New Roman"/>
        <family val="1"/>
        <charset val="238"/>
      </rPr>
      <t> </t>
    </r>
  </si>
  <si>
    <t>Elektroda EKG wielokrotnego użytku przyssawkowa dla dorosłych (1kpl. 6szt.)</t>
  </si>
  <si>
    <r>
      <t>13.</t>
    </r>
    <r>
      <rPr>
        <sz val="7"/>
        <color theme="1"/>
        <rFont val="Times New Roman"/>
        <family val="1"/>
        <charset val="238"/>
      </rPr>
      <t xml:space="preserve">                </t>
    </r>
    <r>
      <rPr>
        <sz val="10"/>
        <color theme="1"/>
        <rFont val="Times New Roman"/>
        <family val="1"/>
        <charset val="238"/>
      </rPr>
      <t> </t>
    </r>
  </si>
  <si>
    <t>Elektrody do defibrylacji (kardiostymulacji) typu Quic Combo do defibrylatora Life Pack 20-20e  op. 1 para</t>
  </si>
  <si>
    <r>
      <t>14.</t>
    </r>
    <r>
      <rPr>
        <sz val="7"/>
        <color theme="1"/>
        <rFont val="Times New Roman"/>
        <family val="1"/>
        <charset val="238"/>
      </rPr>
      <t xml:space="preserve">                </t>
    </r>
    <r>
      <rPr>
        <sz val="10"/>
        <color theme="1"/>
        <rFont val="Times New Roman"/>
        <family val="1"/>
        <charset val="238"/>
      </rPr>
      <t> </t>
    </r>
  </si>
  <si>
    <t>Jednorazowe elektrody do pomiaru ICG opak. 4szt.</t>
  </si>
  <si>
    <r>
      <t>15.</t>
    </r>
    <r>
      <rPr>
        <sz val="7"/>
        <color theme="1"/>
        <rFont val="Times New Roman"/>
        <family val="1"/>
        <charset val="238"/>
      </rPr>
      <t xml:space="preserve">                </t>
    </r>
    <r>
      <rPr>
        <sz val="10"/>
        <color theme="1"/>
        <rFont val="Times New Roman"/>
        <family val="1"/>
        <charset val="238"/>
      </rPr>
      <t> </t>
    </r>
  </si>
  <si>
    <t>Jednorazowa elektroda piankowa do testów wysiłkowych pianka polietylowa pokryta klejem akrylowym, żel stały</t>
  </si>
  <si>
    <r>
      <t>16.</t>
    </r>
    <r>
      <rPr>
        <sz val="7"/>
        <color theme="1"/>
        <rFont val="Times New Roman"/>
        <family val="1"/>
        <charset val="238"/>
      </rPr>
      <t xml:space="preserve">                </t>
    </r>
    <r>
      <rPr>
        <sz val="10"/>
        <color theme="1"/>
        <rFont val="Times New Roman"/>
        <family val="1"/>
        <charset val="238"/>
      </rPr>
      <t> </t>
    </r>
  </si>
  <si>
    <t xml:space="preserve">Wielorazowe odprowadzenia EKG typ DIN 3 odpr. Zatrzaski długość 0,9 m. do Emtel FX 2000 </t>
  </si>
  <si>
    <r>
      <t>17.</t>
    </r>
    <r>
      <rPr>
        <sz val="7"/>
        <color theme="1"/>
        <rFont val="Times New Roman"/>
        <family val="1"/>
        <charset val="238"/>
      </rPr>
      <t xml:space="preserve">                </t>
    </r>
    <r>
      <rPr>
        <sz val="10"/>
        <color theme="1"/>
        <rFont val="Times New Roman"/>
        <family val="1"/>
        <charset val="238"/>
      </rPr>
      <t> </t>
    </r>
  </si>
  <si>
    <t>Wielorazowe odprowadzenia EKG typ DIN 5 odpr. Zatrzaski długość 0,9 m. do Emtel FX 2000</t>
  </si>
  <si>
    <r>
      <t>18.</t>
    </r>
    <r>
      <rPr>
        <sz val="7"/>
        <color theme="1"/>
        <rFont val="Times New Roman"/>
        <family val="1"/>
        <charset val="238"/>
      </rPr>
      <t xml:space="preserve">                </t>
    </r>
    <r>
      <rPr>
        <sz val="10"/>
        <color theme="1"/>
        <rFont val="Times New Roman"/>
        <family val="1"/>
        <charset val="238"/>
      </rPr>
      <t> </t>
    </r>
  </si>
  <si>
    <t>Linia pomiarowa (strumień boczny) do nieinwazyjnego pomiaru ciśnienia tętniczego (NIBP), mankiety 14 cm i 16 cm do FX-2000 EMTEL</t>
  </si>
  <si>
    <r>
      <t>19.</t>
    </r>
    <r>
      <rPr>
        <sz val="7"/>
        <color theme="1"/>
        <rFont val="Times New Roman"/>
        <family val="1"/>
        <charset val="238"/>
      </rPr>
      <t xml:space="preserve">                </t>
    </r>
    <r>
      <rPr>
        <sz val="10"/>
        <color theme="1"/>
        <rFont val="Times New Roman"/>
        <family val="1"/>
        <charset val="238"/>
      </rPr>
      <t> </t>
    </r>
  </si>
  <si>
    <t>Elektrody do JGG Advanced sensing system (pomiar minutowy serca metodą nieinwazyjną (do EMTEL FX 2000)</t>
  </si>
  <si>
    <t>Okulary do laseroterapii</t>
  </si>
  <si>
    <t>Kabel kompletny, rozłączny  EKG 5 żyłowy (kompatybilny z kardiomonitorami COMEN)</t>
  </si>
  <si>
    <t>Zestaw 5 odprowadzeń pacjenta wpinanych do kabla głównego (kompatybilny z kardiomonitorami COMEN)</t>
  </si>
  <si>
    <t>Ładowarka akumulatorów typ aa</t>
  </si>
  <si>
    <t>Akumulatory typ aa</t>
  </si>
  <si>
    <t>Ładowarka akumulatorów typ aaa</t>
  </si>
  <si>
    <t>Akumulatory typ aaa</t>
  </si>
  <si>
    <r>
      <t> </t>
    </r>
    <r>
      <rPr>
        <b/>
        <sz val="11"/>
        <color theme="1"/>
        <rFont val="Times New Roman"/>
        <family val="1"/>
        <charset val="238"/>
      </rPr>
      <t>Razem:</t>
    </r>
  </si>
  <si>
    <t>Osobą upoważnioną ze strony Wykonawcy do współpracy nad realizacją zamówienia jest ……., tel. ……, e-mail: ……. .</t>
  </si>
  <si>
    <t>Miara</t>
  </si>
  <si>
    <t>rolki</t>
  </si>
  <si>
    <t>szt.</t>
  </si>
  <si>
    <t>par</t>
  </si>
  <si>
    <t>opakowania</t>
  </si>
  <si>
    <t>kpl</t>
  </si>
  <si>
    <t xml:space="preserve">      szt.</t>
  </si>
  <si>
    <t xml:space="preserve">       szt.</t>
  </si>
  <si>
    <t xml:space="preserve">        szt.</t>
  </si>
  <si>
    <t>Ciśnieniomierz elektroniczny  Uwaga: Zamawiający wymaga  dołączenia do wyrobu medycznego paszportu technicznego (w okresie gwarancyjnym Wykonawca zapewnia bezpłatne przeglądy jeżeli wymagane są przez producenta urządzenia).</t>
  </si>
  <si>
    <t>Ciśnieniomierz zegarowy       Uwaga: Zamawiający wymaga  dołączenia do wyrobu medycznego paszportu technicznego (w okresie gwarancyjnym Wykonawca zapewnia bezpłatne przeglądy jeżeli wymagane są przez producenta urządzenia).</t>
  </si>
  <si>
    <t>Inhalator pneumatyczno-tłokowy przeznaczony do pracy ciągłej – maska dla osób dorosłych       Uwaga: Zamawiający wymaga  dołączenia do wyrobu medycznego paszportu technicznego (w okresie gwarancyjnym Wykonawca zapewnia bezpłatne przeglądy jeżeli wymagane są przez producenta urządzenia).</t>
  </si>
  <si>
    <t>Minimalna liczba zamówień</t>
  </si>
  <si>
    <t>watość opcji netto</t>
  </si>
  <si>
    <t>wartość opcji bruto</t>
  </si>
  <si>
    <t>Wartość podatku VAT</t>
  </si>
  <si>
    <t>Warość brutto</t>
  </si>
  <si>
    <t>wartośc VAT- opcja</t>
  </si>
  <si>
    <t>Żądana liczba</t>
  </si>
  <si>
    <t>proponowana liczba ze względu na opakowanie</t>
  </si>
  <si>
    <t>Minimalna liczba zamówień - z uwzględnieniem proponowanych oakowań</t>
  </si>
  <si>
    <t>opcja - liczba maksymalna</t>
  </si>
  <si>
    <t>opcja - liczba z uwzględnieniem proponowanych opakowań</t>
  </si>
  <si>
    <t>jednostkowego (kolumna 4)</t>
  </si>
  <si>
    <t>Przyrząd do przetaczania płynów infuzyjnych z precyzyjnym regulatorem przepływu, bez ftalanów. Dwukanałowy kolec biorczy, komora kroplowa z filtrem zamykanym klapką, kroplomierz komory 20 kropli = 1 ml +/- 0,1 ml, filtr cząsteczkowy 15 µm. Dren o długości min. 180 cm z dodatkowym portem do podawania leków, z zaciskiem rolkowym, wyposażonym w pochewkę na igłę biorczą i zaczep do podwieszenia drenu. W przebiegu drenu precyzyjny regulator przepływu, posiadający w dwie skale pomiarowe: 5 - 250 ml/h dla płynów o niskiej lepkości oraz 5 - 200 ml/h dla płynów o lepkości do 40%. Uniwersalne zakończenie Luer-Lock zabezpieczone koreczkiem Air Pass z filtrem hydrofobowym, który umożliwia wypełnienie drenu bez przypadkowego zanieczyszczenia oraz zabezpiecza przed wyciekaniem płynu. Sterylny, bez ftalanów. Opakowanie typu folia-papier.</t>
  </si>
  <si>
    <t>Skalpele jednorazowe, jałowe, ostre, posiadające numer i nazwę producenta wygrawerowane  na ostrzu z plastikowymi uchwytami, pakowane indywidualnie  op. a 10szt. No 11-22</t>
  </si>
  <si>
    <t xml:space="preserve">Przyrząd do przetoczeń krwi. Dwukanałowy kolec komory kroplowej ze zmatowioną powierzchnią, gwarantujący szczelne połączenie z pojemnikami, komora kroplowa o długości min. 90mm zaopatrzona w odpowietrznik z filtrem przeciwbakteryjnym zamykany czerwoną zatyczką. Filtr krwi o wielkości oczek 200µm. Dren o długości min. 150 cm zakończony przeźroczystym łącznikiem Luer-Lock, wyposażony w zacisk rolkowy z pochewką na igłę biorczą oraz zaczep do podwieszenia drenu. Na zacisku umieszczona nazwa producenta. Oba końce przyrządu zabezpieczone dodatkowo ochronnymi kapturkami. Sterylny, opakowanie typu folia-papier z czerwonym kodem identyfikującym rodzaj przyrządu. </t>
  </si>
  <si>
    <t>Zestaw do ośrodkowego monitorowania ciśnienia żylnego zawierającego skalę w formie rurki manometru zakończonej filtrem hydrofobowym, z podziałką w zakresie -3 do +36 mmH2O oraz umieszczoną wewnątrz czerwoną kulką. Skala połączona ze standardowym kranikiem trójdrożnym z drenem o długości 105cm zabezpieczonym koreczkiem i wyposażonym w dodatkowy port do podawania leków. W zestawie uchwyt do zamocowania skali na stojaku wyposażony w czerwony ramię do ustalenia poziomu "0" oraz dodatkowa gumka mocująca. - sterylizowany tlenkiem etylenu’ - opakowanie papier – folia</t>
  </si>
  <si>
    <t>Igła 1 x uż. 0,5 x 25mm, 0,6 x 30mm, 0,7 x 30mm,  0,8 x 40mm, 0,9 x 40mm, sterylna, op. 100 szt.</t>
  </si>
  <si>
    <t>Igła 1 x uż. 1,2 x 40mm, sterylna, op. 100 szt.</t>
  </si>
  <si>
    <t>Igła do pobierania leków z fiolek z zakończeniem typu Pencil-Point, zapobiegającym fragmentacji korka – rozm. 1.2 dł. 30-40mm  op. 100 szt.</t>
  </si>
  <si>
    <t>Igła do nakłuć lędźwiowych 0,7 i 0,9 x 90mm,  sterylna</t>
  </si>
  <si>
    <t>Igła motylek, 1 x uż. 0,5 x 19-20mm, sterylna, z zakręcanym  koreczkiem .</t>
  </si>
  <si>
    <t>Rękawice chirurgiczne lateksowe, sterylne, lekko pudrowane, z rolowanym mankietem. Gładkie z mikroteksturą na całej powierzchni chwytnej. Kształt anatomiczny. AQL 0,65. Grubość pojedynczej ścianki na palcu 0,18mm (+/-0,02), na dłoni 0,16mm (+/-0,02), mankiecie 0,14mm (+/-0,02), długość min. 280 mm. Odporne na przenikanie min. 3 substancji chemicznych na min. 6 poziomie zgodnie z EN ISO 374-1. Odporne na przenikanie wirusów zgodnie z ASTM F1671 oraz mikroorganizmów w tym również bakterii i grzybów zgodnie z EN ISO 374-5. Zgodne z wymaganiami norm: EN ISO 374-1, EN ISO 374-2, EN ISO 374-4. Zarejestrowane jako wyrób medyczny klasy IIa reguła 7 oraz środek ochrony indywidualnej kategorii III.  Pakowane podwójnie – opakowanie wewnętrzne papierowe z oznaczeniem rozmiaru rękawicy oraz rozróżnieniem lewej i prawej dłoni, opakowanie zewnętrzne foliowe. Sterylne, sterylizowane radiacyjnie. Rozmiar 6,5; 7,0; 7,5; 8,0; 8,5. Pakowane po 50 par w dyspenser ze znacznikiem sterylizacji w kolorze czerwonym oraz możliwością otwierania w pionie i poziomie, co pozwala zredukować przestrzeń, z dodatkowym otworem zwrotnym, umożliwiającym zwrot nadmiernie pobranej, nieotwartej pary rękawic.</t>
  </si>
  <si>
    <t>Ostrza chirurgiczne 11-22 op. 100 szt. sterylne</t>
  </si>
  <si>
    <t xml:space="preserve">Strzykawka j.u. 2ml z rozszerzeniem do 3ml, skalowana co 0,1ml, zakończenie stożkowe typu luer umieszczone centralnie,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</si>
  <si>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5ml z rozszerzeniem do 6ml, skalowana co 0,2ml,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</si>
  <si>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10ml z rozszerzeniem do 12ml, skalowana co 0,5ml,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</si>
  <si>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20ml z rozszerzeniem do 24ml, skalowana co 1ml,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</si>
  <si>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Strzykawka do pomp infuzyjnych 50ml z dobrze czytelną skalą na cylindrze co 1ml do 50ml oraz z dodatkową podwójną tłoczoną skalą umieszczoną na co drugim z czterech ramion tłoka strzykawki co 1ml od 0 do 50ml, skala cyfrowa co 10ml), z końcówką centryczną Luer-Lock, trzyczęściowa, jałowa. Opakowanie papier-folia.</t>
  </si>
  <si>
    <t>Strzykawka trzyczęściowa cewnikowa jednorazowego użytku 100ml z końcówką cewnikową ściętą pod kątem 45 stopni, podwójnie skalowana wyposażona w dwa dodatkowe adaptery Luer, jałowa, nietoksyczna, apirogenna, cylinder bezbarwny, tłok posiadający dodatkowe zabezpieczenie uniemożliwiające wypadanie tłoka, niezmywalna skala w kolorze czarnym.</t>
  </si>
  <si>
    <t>Strzykawka 1 x uż. tuberkulinowa z osobną igłą 0,40 – 0,5 x 13-16mm a 100 szt.</t>
  </si>
  <si>
    <t>Zgłębnik żołądkowy CH10 do CH24 sterylny 1x uż</t>
  </si>
  <si>
    <t>Zgłębnik żołądkowy CH 26 do CH 30 sterylny 1x uż.</t>
  </si>
  <si>
    <t>Maska tlenowa z drenem dla dorosłych, pakowana pojedynczo rozmiar S, M, L, XL sterylna</t>
  </si>
  <si>
    <t xml:space="preserve">Prowadnica do rurek intubacyjnych 14FR sterylna </t>
  </si>
  <si>
    <t>Łącznik z kontrolą siły ssania, schodkowy sterylny</t>
  </si>
  <si>
    <t>Wieszak do worka na mocz do okrągłych i kwadratowych ram łóżka</t>
  </si>
  <si>
    <t>Rurka intubacyjna z mankietem niskociśnieniowym  nr 4,0mm do 9,00mm</t>
  </si>
  <si>
    <t xml:space="preserve">Rurka ustno - gardłowa Guedel nr 4 nr 5 nr 6 – sterylna </t>
  </si>
  <si>
    <t>Dren tlenowy 1,8 do 2,3m okrągły, sterylny</t>
  </si>
  <si>
    <t>Rurka tracheostomijna z mankietem 8,0 –9,0 mm, sterylna</t>
  </si>
  <si>
    <t>Kubek na mocz 60-120 ml – sterylny</t>
  </si>
  <si>
    <t>Zestaw do wkłuć centralnych 2-światłowy 7 F/20cm - sterylny</t>
  </si>
  <si>
    <t>Worek do dobowej zbiórki moczu 2l z odpływem 7 dniowy, zastawka antyrefluksyjna, dren dł. 120cm, samouszczelniający się igłowy port do pobierania próbek, sterylny</t>
  </si>
  <si>
    <t>Worek do dobowej zbiórki moczu o pojemności 2000ml z zastawką antyrefluksyjną i z zaworem spustowym typu poprzecznego "T", z drenem łączącym o dł. min. 90cm zakończonym uniwersalnym łącznikiem schodkowym. Tylna ścianka biała. Wzmocnione otwory do podwieszenia pasujące do standardowych wieszaków. Sterylny.</t>
  </si>
  <si>
    <t>Zatyczka do cewników, uniwersalna o budowie schodkowej do cewników i drenów, sterylna op. 1 szt.</t>
  </si>
  <si>
    <t>Przedłużacz do pompy infuzyjnej Luer-Lock dł. 150-200cm, jałowy</t>
  </si>
  <si>
    <t>Szpatułka laryngologiczna sterylna op. x 100szt.</t>
  </si>
  <si>
    <t>Strzykawka 1x uż 20 ml. do pomp infuzyjnych, sterylna</t>
  </si>
  <si>
    <t>Cewnik Foleya dwudrożny wykonany z lateksu pokrytego silikonem z plastikową zastawką, CH 12, 14, 16 (balon o pojemności 5-10ml), CH 18, 20, 22, 24 (balon o pojemności 30-50ml), jałowy. Pakowany podwójnie: wewn. folia, zewn. papier-folia. Sterylizowany tlenkiem etylenu.  Bez zawartości ftalanów. Op. 10sztuk</t>
  </si>
  <si>
    <t>Cewnik Nelaton dwa otwory boczne, atraumatyczny zamknięty koniec CH 10 – CH 20 ,  pakowany: papier-folia, sterylny</t>
  </si>
  <si>
    <t>Cewnik  do kontrolowanego odsysania dróg oddechowych, otwór centralny i dwa otwory boczne CH 10 – CH 18 sterylny</t>
  </si>
  <si>
    <t>Cewnik do podawania tlenu przez nos,1x uż. dla dorosłych, (dł. 180cm - 220cm) sterylny</t>
  </si>
  <si>
    <t>Cewnik do podawania tlenu przez nos,1x uż. dla dorosłych, (dł. 450cm –510 cm) sterylny</t>
  </si>
  <si>
    <t>Nici chirurgiczne sterylne, poliamidowe, monofilamentowe, niewchłaniające się,  z igłą dł 30mm 3/8 koła odwrotnie tnąca 3/0 , 75 cm pakowane po 12 szt.</t>
  </si>
  <si>
    <t>Nici chirurgiczne sterylne, poliamidowe, monofilamentowe, niewchłaniające się,  z igłą dł 30mm 3/8 koła odwrotnie tnąca  2/0, 75 cm pakowane po 12 szt.</t>
  </si>
  <si>
    <t>Koreczki do kaniul luer-lock jednorazowego użytku z trzpieniem wewnętrznym położonym poniżej krawędzi korka, sterylne, niepirogenne. Pakowane po 1 szt . Opakowanie posiada duży znacznik otwarcia na całej szerokości. Sposób pakowania umożliwia aseptyczne wyjęcie koreczka z opakowania. Opakowanie sztywny blister.</t>
  </si>
  <si>
    <t>Zestaw do punkcji opłucnej z zastawką przeciwzwrotną. W składzie: worek 2000ml z zastawką przeciwzwrotną wraz z zaworem spustowym, strzykawka trzyczęściowa 60ml. , dreny łączące, 3 igły (14G, 16G, 19G) o dł. 80mm. Zestaw sterylny.</t>
  </si>
  <si>
    <t>Przyrząd do wielokrotnego pobierania leków z pojemników wielodawkowych z filtrem bakteryjnym (powietrza) 0,1µm. Posiadający ostry kolec biorczy, łącznik luer-lock żeński kompatybilny z wyrobami o zakończeniu luer lub luer-lock męski, zabezpieczony samozatrzaskową zatyczką w kolorze zielonym. Pozbawiony latexu, PCV oraz ftalanów. Sterylny, opakowanie folia/papier</t>
  </si>
  <si>
    <t>Kranik trójdrożny, z dwoma koreczkami zabezpiczającymni z trzpieniem poniżej krawędzi korka. Obrotowa końcówka luer-lock zabezpieczona przeźroczystą zatyczką. Możliwość zmiany pozycji w zakresie 360 stopni (bez ograniczeń). Posiadające optyczny identyfikator pozycji otwarty/zamknięty w formie strzałki. Wolne od lateksu i ftalanów. Sterylny. Opakowanie sztywny blister.</t>
  </si>
  <si>
    <t>Zestaw do godzinowej zbiórki moczu. Komora kolekcyjna 500ml z białą tylną scianą, podzielona na dwie komory pośrednie, ze skalą co 1ml w zakresie 3ml - 40ml, co 5ml w zakresie 40 - 100ml oraz co 10ml w zakresie 100 - 500ml. Wyposażona w filtr hydrofobowy, obrotowy zawór spustowy oraz podwójny system mocowania (wieszak oraz regulowane taśmy). Niewymienny worek zbiorczy o pojemności 2000ml ze skalą co 100ml oraz polem na dane pacjenta, z filtrem hydrofobowym, zastawką antyrefluksyjną oraz zaworem spustowym typu poprzecznego "T" mocowanym w otwartej zakładce. Dwudrożny dren o długości 120cm wzmocnionym spiralą antyzagięciową przy wyjściu z komory, z klamrą zaciskową, zakończony łącznikiem stożkowym z zatyczką, wyposażony w bezigłowy port do pobierania próbek oraz zastawkę antyrefluksyjną. Sterylny, opakowanie podwójne: folia, folia/papier z napisami w języku polskim.</t>
  </si>
  <si>
    <t>Pinceta medyczna jednorazowa, sterylna</t>
  </si>
  <si>
    <t>Wymiennik ciepła i wilgoci mini, sterylny</t>
  </si>
  <si>
    <t>Bezigłowy port dostępu żylnego z systemem podzielnej  membrany silikonowej, nie wystającej poza obręb portu, z czasem stosowania przez 7 dni lub min. 300 aktywacji, pasujący do złączy luer i luer-lock, bez części metalowych, obudowa przeźroczysta. Posiadający prosty tor przepływu. Przepływ min. 300ml/min. Pozbawione lateksu, PCV. Możliwość podawania krwi, tłuszczy, chemioterapeutyków. Posiadający aplikator umożliwiający wyjęcie z opakowania bez kontaminacji. Pakowany pojedynczo, sterylny. Opakowanie folia/papier.</t>
  </si>
  <si>
    <t>Filtr elektrostatyczny bakteryjno-wirusowy dla dorosłych, sterylny z portem do kapnografii zamykanym korkiem, waga 29g, objętość oddechowa : 300–1500ml przestrzeń martwa 45ml</t>
  </si>
  <si>
    <t>Silikonowa sonda Sengstaken – Blakemore, 4-światłowa, z prowadnicą, wyposażona w gąbkową podkładkę umożliwiającą zamocowanie w nozdrzach oraz zaciski na drenach umożliwiające łatwiejsze otwieranie i zamykanie linii do manometru. Numeryczne znaczniki głębokości od początku balonu przełykowego na 25, 30, 35, 40, 45, 50cm. Balony: żołądkowy o długości 60mm i przełykowy 140mm. Otwory boczne: 3 żołądkowe i 2 przełykowe. Sterylna, opakowanie papier folia.  Rozmiary: 18F - średnica zewnętrzna / długość 6,0/850mm, 20F - średnica zewnętrzna / długość 6,7/850mm</t>
  </si>
  <si>
    <t>Igła do wstrzykiwaczy insulinowych 1x uż. 30G  0,3 x 8mm x 100 szt.</t>
  </si>
  <si>
    <t>Jednorazowy układ oddechowy jednorurowy – rura karbowana dł. 1,5m z zastawką wydechową i linią pomiarową. Końcówki rury o wym. 22F</t>
  </si>
  <si>
    <t xml:space="preserve">System do pobierania próbek z drzewa oskrzelowego 40ml sterylny </t>
  </si>
  <si>
    <t>Maska krtaniowa silikonowa, jednorazowa  roz.  4,0 : 5,0 - sterylna</t>
  </si>
  <si>
    <t>Igła do portu bezpieczna, z atraumatycznym szlifem łyżeczkowym umożliwiającym nakłucie membrany portu bez uszkadzania, z samoprzylepnym kołnierzem, 3-częściowa teleskopowa ochrona igły zabezpieczająca przed przypadkowym zranieniem lub zakłuciem. Nie zawiera DEHP, PVC oraz lateksu, rozmiar 20 G x 14 mm.</t>
  </si>
  <si>
    <t xml:space="preserve">Dren do odsysania pola operacyjnego CH 24 ( śr. wew.5,60mm / śr. zew.8,00 ), dł 210 - 300 cm z końcówką lejek-lejek, z możliwością docięcia końcówki od 8mm do 18 mm, sterylny </t>
  </si>
  <si>
    <t xml:space="preserve">Nebulizator z ustnikiem i drenem. Sterylny. </t>
  </si>
  <si>
    <t>Maska tlenowa z nebulizatorem i drenem. Sterylna. Rozmiary: M, L, XL.</t>
  </si>
  <si>
    <t>Worek na wymiociny o pojemności 1000ml, podziałka co 50ml, od 50ml do 1000ml, skala numeryczna 50ml oraz  co 100ml do 1000ml. Pomocnicza ukośna skala numeryczna co 10ml od 10ml do 100ml. Przeźroczysty, wyposażony w zastawkę antyzwrotną uniemożliwiającą wydostanie się zapachu i treść oraz wyprofilowany tekturowy uchwyt w kształcie maski z wycięciem umożliwia zamknięcie worka. Pakowany jednostkowo w opakowanie foliowe z nadrukowaną instrukcją użycia w języku polskim.</t>
  </si>
  <si>
    <t>Przyrząd do bezpiecznego przetaczania płynów w terapii infuzyjnej z możliwością utrzymania przez 24 godziny w czasie prowadzenia nieprzerwanej infuzji. Dwukanałowy, ostry kolec komory kroplowej ze zmatowioną powierzchnią, gwarantujący szczelne i pewne połączenie z pojemnikami z płynami. Odpowietrznik z filtrem przeciwbakteryjnym zamykany niebieską klapką. Komora kroplowa o wielkości minimum 60mm zaopatrzona w dodatkowe skrzydełka dociskowe ułatwiające wkłucie w pojemniki z płynami. Hydrofilowy filtr cząsteczkowy o wielkości oczek 8 μm, automatycznie zatrzymujący przepływ po opróżnieniu komory. Zabezpiecza przed przedostawaniem się powietrza do drenu zapobiegając zatorowi powietrznemu. Miękki i elastyczny dren o długości min. 180cm z dodatkowym portem do podawania leków. Uniwersalne zakończenie Luer-Lock zabezpieczone koreczkiem Air Pass z filtrem hydrofobowym, który umożliwia wypełnienie drenu bez przypadkowego zanieczyszczenia oraz zabezpiecza przed wyciekaniem płynu. Niepirogenny, nie zawiera lateksu i ftalanów. Jednorazowy, sterylizowany EO. Opakowanie: papier/folia</t>
  </si>
  <si>
    <t>Probówka ze stożkowym dnem 10 ml ze skalą  ( 100x 16 mm) wykonana z PP z zakręcanym korkiem, sterylna x 100 szt</t>
  </si>
  <si>
    <t>Strzykawka do pomp infuzyjnych bursztynowa 50ml z dobrze czytelną skalą na cylindrze co 1ml do 50ml oraz z dodatkową podwójną tłoczoną skalą umieszczoną na co drugim z czterech ramion tłoka strzykawki co 1ml od 0 do 50ml, skala cyfrowa co 10ml), z końcówką centryczną Luer-Lock, trzyczęściowa, jałowa. Opakowanie papier-folia.</t>
  </si>
  <si>
    <t>Przedłużacz do pompy infuzyjnej bursztynowy Luer Lock dł. 150cm, jałowy.</t>
  </si>
  <si>
    <t>Strzykawka 1 x uż 20 ml trzyczęściowa bursztynowa , skanowana co 1 ml, końcówką Luer-Lock.</t>
  </si>
  <si>
    <t xml:space="preserve">Bezigłowy port iniekcyjny z przedłużaczem z czasem stosowania przez 7 dni lub min. 350 aktywacji, . Pakowany pojedynczo, sterylny. </t>
  </si>
  <si>
    <t>Bezigłowy port iniekcyjny z 2 przedłużaczami z czasem stosowania przez 7 dni lub min. 350 aktywacji, . Pakowany pojedynczo, sterylny.</t>
  </si>
  <si>
    <t>Maska tlenowa z workiem, sterylna, rozmiar L, XL</t>
  </si>
  <si>
    <t>Maska tlenowa z dyszą Venturiego z drenem i dwoma dyszami białą która umożliwia wybór średnich stężeń przepływu (35%, 40%,50%) oraz zieloną która umożliwia ustawienie niskich stężeń (24%, 26, 28%, 30%) sterylna, rozmiar XL.</t>
  </si>
  <si>
    <t>Opatrunek do zabezpieczania drenów donosowych /sond żołądkowych, włókninowy, w kolorze cielistym, 2 stopniowy system aplikacji, niejałowy. Opakowanie kartonik-50szt. Na opakowaniu obrazkowa instrukcja użycia opatrunku. Rozmiar 7 x7,1cm.</t>
  </si>
  <si>
    <t>Opaska do mocowania rurek intubacyjnych niebieska, jednoczęściowa , z możliwością regulacji długości: delikatny materiał zapobiegający odleżynom, laminowane rzepy : bez lateksu:  opakowana po 10 szt</t>
  </si>
  <si>
    <t>Podkładka pod rurkę tracheostomijną , dwuwarstwowa : jałowa: posiada właściwości przeciwodleżynowe: rozmiar 8 x 9 cm opakowana po 10 szt</t>
  </si>
  <si>
    <t xml:space="preserve">Szczoteczka do czyszczenia rurek  tracheostomijnych - duża , zagięta – uchwyt ze stali , włosie  wykonane  z nylonu – sterylna </t>
  </si>
  <si>
    <t>Pas na nadgarstek z metalową sprzączką  przeznaczony do unieruchomienia  chorego pobudzonego, wewnętrzna część pasa wykonana z bawełny  a zewnętrzna z materiału piankowego zapinanego na pasek z rzepem. Komplet 2 szt.</t>
  </si>
  <si>
    <t>Gąbka do jamy ustnej dł.15cm(+/-2mm); dł.gąbki 2,5cm; jednorazowego użytku; do higieny jamy ustnej u pacjentów zależnych od personelu medycznego. Op. 50szt.</t>
  </si>
  <si>
    <t>Półmaska filtrująca FFP3 NR zgodnie z EN149:2001 + A1:2009 z zaworem i bez zaworu (zamawiana zależnie od potrzeb)</t>
  </si>
  <si>
    <t xml:space="preserve">Samoprzylepne paski do bezurazowego zamykania ran  tzw. ,, szwy zewnętrzne”, wykonane  z wzmocnionej, nylonowej włókniny ,pokryte klejem akrylowym, kolor biały, jałowe,  rozmiar 38 mm x 6 mm a 6 szt </t>
  </si>
  <si>
    <t>Samoprzylepne paski do bezurazowego zamykania ran  tzw. ,, szwy zewnętrzne”, wykonane  z wzmocnionej, nylonowej włókniny ,pokryte klejem akrylowym, kolor biały, jałowe, rozmiar 75 mm x 6 mm a 3 szt</t>
  </si>
  <si>
    <t>Szyna do unieruchamiania kończyn  typu Kramer, rozmiar 1500 x 100 mmm</t>
  </si>
  <si>
    <t>Szyna do unieruchamiania kończyn  typu Kramer , rozmiar 600 x 50 mmm</t>
  </si>
  <si>
    <t>Szyna palcowa typu Zimmera, wykonana  z aluminium  pokrytego pianką, rozmiar 400 x 20 mmm</t>
  </si>
  <si>
    <t>Opaska do rurek tracheostomijnych, biała, wykonana z miękkiego, delikatnego materiału, dwuczęściowa budowa pozwala na idealne dopasowanie długości, elastyczna część zwiększa komfort użytkowania,  dla dorosłych x 1 szt</t>
  </si>
  <si>
    <t xml:space="preserve">Filtr antybakteryjny do ssaka  Hospivac   400 </t>
  </si>
  <si>
    <t>Filtr antybakteryjny kwadratowy montowany na zbiorniku zabezpieczającym ssak, kompatybilny z ssakami Basic.</t>
  </si>
  <si>
    <t>Wkłady jednorazowe 1,5 lub 2,5 litrowe na wydzielinę ,kompatybilne  ze zbiornikami i ssakami firmy Medela, posiadające  zintegrowaną  pokrywę z dwoma portami : portem do pacjenta i portem do połaczenia szeregowego, dwa uchwyty przy  wkładzie  umożliwiające obsługę  przez osoby prawo i leworęczne, zabezpieczenie zwrotne przed cofaniem się wydzieliny do pacjenta,  zintegrowany filtr antybakteryjny i  przeciwprzelewowy ( hydrofobowy ), ochrona  przeciwbryzgowa zapobiegająca przedwczesnemu zamknięciu filtra : łącznik kątowy zabezpieczający przez zamknięciem światła drenu pacjenta : wymiana wkładów  bez konieczności odłączenia źródła ssania.</t>
  </si>
  <si>
    <t>Zbiornik 1,5 lub 2,5 litrowy  wielorazowy z  poliwęglanu, nietłukący  z  tworzywa z podziałką, do wkładów jednorazowych z blokadą zabezpieczającą  wysuwanie się zbiornika z uchwytu w czasie wymiany wkładu.</t>
  </si>
  <si>
    <t>Jednorazowy laryngoskop, gotowy do natychmiastowego użycia, z załadowanymi bateriami, rękojeść wykonana z ABS i Polyamidu, łyżki metalowe ze stopu stali nierdzewnej, całość pozbawiona lateksu, z silnym skupionym źródłem światła w łyżce,  koniec dystalny łyżki zaokrąglony, atraumatyczny; na łyżce oznaczenie rozmiaru, nr kat, kod kolorystyczny wzdłuż korpusu łyżki; Na każdym opakowaniu indywidualnym znajduje się etykieta z m.in.datą ważności, rozmiarem, nr ref, lot. dostępne rozmiary Mill 00-4, Mac 2-4; Zapakowane w opakowanie foliowe z perforacją pozwalające na szybkie użycie. Pordukt niesterylny, czysty biologicznie., szt.</t>
  </si>
  <si>
    <t xml:space="preserve">Zabezpieczenie poiniekcyjne o średnicy 36 mm  z podkładką hemostatyczną o średnicy 16 mm i grubości 3 mm. Dostępny w kolorze białym oraz w kolorze beżowym. Pakowane pojedynczo w higieniczne opakowanie, warstwa klejąca plastra jest umocowana na opakowaniu, a złożona mała podkładka antyadhezyjna jest łatwa do trzymania, co ułatwia użytkownikom używanie zarówno bez dotykania podkładki i powierzchni samoprzylepnej. Sterylny. </t>
  </si>
  <si>
    <t>Cewnik Foleya  trójdrożny lateksowy  silikonowany, z dwoma otworami bocznymi, z plastikową zastawką,. Pakowany podwójnie opakowanie wewnętrzne folia, zewnętrzne papier- folia. Opakowanie a 10 szt. Rozmiary CH 16,18,20,22,24, balon ( 30 ML ).</t>
  </si>
  <si>
    <t>Zgłębnik żołądkowy z zatyczką wykonany z 100 % silikonu dł. 120 cm, rozm. 14,16,18, 20. Sterylny. Opakowanie x 1 szt</t>
  </si>
  <si>
    <t>Ręcznik wykonany z włókien celulozy przy użyciu technologi Airlaid z tłoczoną strukturą, posiadający wysokie właściwości wchłaniania wody. Przeznaczony m.in. do osuszania skóry i włosów pacjentów z nadmiaru wody oraz do osuszania zabrudzonych powierzchni płaskich oraz sprzętu i urządzeń. Gramatura 60g/m2 Rozmiar 30 x 40cm. Kolor biały. Pakowane po 100 szt.</t>
  </si>
  <si>
    <t>Jednorazowa myjka do mycia ciała nasączona obustronnie środkami myjącymi o naturalnym PH 5,5, wykonana w całości z poliestru, rozmiar 12 x 20cm, gramatura 150-160g/m2 z dodatkiem aloesu oraz rumianku. Produkowana zgodnie z wymaganiami ISO 22716:2007 oraz ISO 9001:2015 (posiadające certyfikaty). Posiadająca badania na czystość mikrobiologiczna nie starsze niż z 2020 rok na brak zawartości Pseudomonas aeruginosa, Candida albicans, Staphylococcus aureus oraz Escherichia coli dołączone do oferty. Opakowanie jednostkowe a'10 sztuki z nadrukowanym rozmiarem, graficzną instrukcją stosowania oraz składem. Produkt pozbawiony latexu. Opakowanie foliowe.</t>
  </si>
  <si>
    <t>Pojemnik z wodą  sterylną, o pojemności 550-560ml do dozowników tlenowych wraz z głowicą, do zimnego nawilżania. Pojemnik posiadający wbudowany w ściankę kanał powodujący przejście tlenu na samo dno, a następnie ku jego górnej części, przechodząc przez całą objętość wody. Wbudowany port do połączenia drenu tlenowego, o konstrukcji ułatwiającej otwarcie portu.</t>
  </si>
  <si>
    <t>Pojemnik z wodą  sterylną, o pojemności 350-360ml do dozowników tlenowych wraz z głowicą, do zimnego nawilżania. Pojemnik posiadający wbudowany w ściankę kanał powodujący przejście tlenu na samo dno, a następnie ku jego górnej części, przechodząc przez całą objętość wody. Wbudowany port do połączenia drenu tlenowego, o konstrukcji ułatwiającej otwarcie portu.</t>
  </si>
  <si>
    <t>Ustnik jednorazowy do Spirometru Lungtest 1000. Ustniki tekturowe jednorazowe.</t>
  </si>
  <si>
    <t>Zbiornik wielorazowy do wkładów workowych jednorazowych 1L do ssaka New Askir 30</t>
  </si>
  <si>
    <t>Wkład workowy  jednorazowy poj. 1L do ssaka New Askir 30</t>
  </si>
  <si>
    <t>Wąż silikonowy do ssaka New Askir 30 śr. 6mm/10mm /1 metr</t>
  </si>
  <si>
    <t>Gaziki do dezynfekcji nasączone 70% alkoholem izopropylowym x 100 sztuk, pakowane pojedynczo</t>
  </si>
  <si>
    <t>Rurki tracheostomijne typu KAN z wymiennym wkładem bez  mankietu i z fenestracją w postaci 6 koncentrycznych otworów na ściance rurki,  rozmiar 5,0 dł. 6,2cm; 6,0 dł. 7,0cm;  7,0 dł. 7,2 cm;  8,0 dł. 8,0 cm; 9,0 dł. 8,2 cm; 10,0 dł. 8,4 cm. Wykonane z termoplastycznego PVC, wyposażone w miękki szyldy z zaczepem przegubowym, bagnetowe złącza zapobiegające wypadaniu kaniul. Zaopatrzona w prowadnicę z oliwką dla łatwego wprowadzania.  W zestawie trzy kaniule wymienne: 1 kaniula wewnętrzna z łącznikiem 15 mm,  1 kaniula wewnętrzna z łącznikiem 15 mm z otworami fenestracyjnymi, 1 kaniula wewnętrzna z kołnierzem z otworami fenestracyjnymi, oraz miękka opaska mocująca,  nasadka foniacyjna,  korek dekaniulacyjny,  nasadka kosmetyczna i łącznik 15 mm do samodzielnego założenia na rurkę bez kaniuli</t>
  </si>
  <si>
    <t>Rurki tracheostomijne typu KAN z wymiennym wkładem bez  mankietu i z fenestracją w postaci 6 koncentrycznych otworów na ściance rurki,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 2 kaniule wewnętrzne z kołnierzem z otworami fenestracyjnymi, oraz miękka opaska mocująca,  nasadka foniacyjna,</t>
  </si>
  <si>
    <t>Rurki tracheostomijne z wymiennym wkładem bez  mankietu ,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 1 kaniula wewnętrzna z łącznikiem 15 mm,  2 kaniule wewnętrzne z kołnierzem , oraz miękka opaska mocująca, nasadka foniacyjna,  korek dekaniulacyjny,  nasadka kosmetyczna i łącznik 15 mm do samodzielnego założenia na rurkę bez kaniuli</t>
  </si>
  <si>
    <t>Wkład workowy  jednorazowy poj. 2L do Hospivac</t>
  </si>
  <si>
    <t>Czepek flizelinowy typu beret a 100 szt.</t>
  </si>
  <si>
    <t>Fartuch flizelinowy XL gramatura min,.  20g</t>
  </si>
  <si>
    <t>Maska medyczna typ II, mocowana na gumki, wykonana z trzech warstw niepylącej włókniny Kolor zielony lub niebieski. op. 50szt.</t>
  </si>
  <si>
    <t>Rękawice diagnostyczne nitrylowe, bezpudrowe, niesterylne, chlorowane i polimeryzowane od wewnątrz, polimeryzowane na zewnątrz, mikrotekstura na całej dłoni z dodatkową teksturą na końcach palców. AQL 1.0. Zgodne  z normami: EN ISO 374-1, EN ISO 374-2, EN 16523-1, EN ISO 374-4 oraz odporne na przenikanie bakterii, grzybów i wirusów zgodnie z EN ISO 374-5. Odporne na przenikanie minimum 18 substancji chemicznych (poza cytostatykami) w tym minimum 12 substancji na minimum 6 poziomie. Odporne na 90% alkohol izopropylowy minimum na 1 poziomie. Zarejestrowane jako wyrób medyczny klasy I i Środek Ochrony Indywidualnej kat. III. Rękawice o kontrolowanym, niskim poziomie zanieczyszczenia mikrobiologicznego posiadające raport z badań akredytowanego laboratorium, przeprowadzonych zwalidowaną metodą badawczą. Dopuszczone do kontaktu z żywnością potwierdzone piktogramem na opakowaniu. Pozbawione dodatków chemicznych: MBT, ZMBT, BHT, BHA, TMTD.  Pakowane w opakowania 100 sztuk z kolorystycznym rozróżnieniem w zależności od rozmiaru. Rozmiary: S, M, L, XL.</t>
  </si>
  <si>
    <t>Rękawice nitrylowe, bezpudrowe, niesterylne, chlorowane i polimeryzowane od wewnątrz, polimeryzowane od zewnątrz, kolor niebieski, mikrotekstura na całej rękawicy z dodatkową teksturą na końcach palców. AQL 1.0. Zgodne z normami EN ISO 374-1, EN ISO 374-2, EN 16523-1, EN ISO 374-4 (lub równoważnymi) oraz odporne na przenikanie bakterii, grzybów i wirusów zgodnie z EN ISO 374-5 lub równoważną. Przebadane na min. 18 substancji chemicznych, poza cytostatykami, w tym odporne na min. 12 substancji na poziomie 6. Odporne na 90% alkohol izopropylowy min. na poziomie 1.  Rękawice zarejestrowane jako wyrób medyczny klasy I reguły 5, i środek ochrony indywidualnej kat. III typ B. Rękawice o kontrolowanym, niskim poziomie zanieczyszczenia mikrobiologicznego potwierdzonego raportem z badań akredytowanego laboratorium, przeprowadzonych zwalidowaną metodą badawczą.  Dopuszczone do kontaktu z żywnością - potwierdzone piktogramem na opakowaniu oraz badaniami z jednostki niezależnej. Opakowania umożliwiające pojedyncze wyjmowanie rękawic od spodu opakowania zawsze za mankiet, w celu ograniczenia kontaminacji. Rozmiary XS-XL kodowane kolorystycznie na opakowaniu. Kompatybilne z uchwytami pojedynczymi i potrójnymi z trwałego tworzywa, odpornego na środki dezynfekcyjne, mocowanymi do ściany oraz uchwytami pojedynczymi na szynę Modura. Pakowane po 250 szt. Dopuszcza się pakowane po 240 szt. dla rozmiaru XL.</t>
  </si>
  <si>
    <t>Rękawice diagnostyczne lateksowe bezpudrowe, z przedłużonym mankietem, przeznaczone do procedur o podwyższonym ryzyku zakażenia, obustronnie chlorowane, tekstura na całej powierzchni rękawicy z dodatkową teksturą na końcach palców, mankiet rolowany. AQL 1,0. Grubość pojedynczej ścianki: na palcu 0,36mm (+/-0,04mm), na dłoni 0,31mm (+/-0,03mm), na mankiecie 0,23mm (+/-0,03mm), długość min. 300mm. Zarejestrowane jako wyrób medyczny klasy I oraz środek ochrony indywidualnej kat. III Typ A.  Dopuszczone do kontaktu z żywnością potwierdzone piktogramem na opakowaniu. Zgodne z normami EN ISO 374-1, EN ISO 374-2, EN 16523-1, EN ISO 374-4 oraz odporne na przenikanie bakterii, grzybów i wirusów zgodnie z EN ISO 374-5. Odporne na przenikanie minimum 18 substancji chemicznych, w tym 10 na minimum 6 poziomie. Rozmiary S, M, L, kodowane kolorystycznie na opakowaniu, pakowane po 50 szt.</t>
  </si>
  <si>
    <t>Stabilizator do rurek intubacyjnych wyściełany od wewnątrz miękką gąbką. Posiadający regulowany śrubą uchwyt umożliwiający stabilizację wszystkich rozmiarów rurek, gryzak zapobiegający przygryzaniu rurki, dodatkowy otwór umozliwiający odsysanie, uniwersalne rzepy umożliwiające szybkie i skuteczne umocowanie stabilizatora wokół głowy. Jałowy. Dostepny w dwóch wersjach z mocowaniem poziomym lub pionowym (zamawiany zależnie od potrzeb Zamawiającego)</t>
  </si>
  <si>
    <t>Dren tlenowy 7,0 m do 8,0 m okrągły, sterylny</t>
  </si>
  <si>
    <t>Worek do zbiórki moczu w systemie zamkniętym 14-dniowy. Wykonany z medycznego PCV, bezlateksowy, sterylny o pojemności 2000ml z zastawką antyrefluksyjną, posiadający zawór spustowy poprzeczny typu T, tylna ścianka biała ułatwiająca wizualizację moczu. Czytelna, łatwa do odczytu skala worka, adekwatna do pomiaru diurezy, o wysokiej dokładności pomiaru co 25 ml od 25 do 100 ml i co 100 ml od 100 do 2000 ml. Miejsce na dane pacjenta. Komora kroplowa Pasteura. Dwa filtry hydrofobowe (w worku i komorze). Dren łączący o dł. 120cm z klemą typu przesuwnego oraz dodatkową zapinką do stabilizacji drenu, zakończony łącznikiem schodkowym. Posiada samouszczelniający się bezigłowy port do pobierania próbek. Sterylny.</t>
  </si>
  <si>
    <t>Urządzenie do usuwania zszywek założonych staplerem skórnym Op. a 20 sztuk</t>
  </si>
  <si>
    <t xml:space="preserve">Precyzyjny regulator przepływu z podwójną skalą dla roztworów o lepkości: 10%( zakres regulacji 5-250ml/h) oraz 40%( zakres regulacji 5-200ml/h), z możliwością całkowitego zamknięcia lub otwarcia przepływu. Posiada łącznik do dodatkowych iniekcji w kształcie litery Y oraz zakończenie drenu luer-lock. Sterylny. Opakowanie folia-papier. Wolny od ftalanów. </t>
  </si>
  <si>
    <t>Bezpieczny zestaw do punkcji opłucnej i otrzewnej - torakocentezy i paracentezy, sterylny. Skład zestawu: igła Veresa, strzykawka Luer-Lock 50ml, kaniula z  otworami bocznymi oraz znacznikiem głębokości co 1cm, zawór trójdrożny zapewniający wygodny dostęp do zestawu drenującego bez otwierania systemu, worek o poj. minimum 2000ml. worek, kaniula i strzykawka tworzące system zamknięty. Igła wprowadzająca igła veresa wyposażona w zawór jednokierunkowy wentylowy zapobiegający powstawaniu odmy oraz dwu kolorowy wskaźnik bezpieczeństwa. zestaw z cewnikiem poliuretanowym długości 12,5cm umieszczonym na igle, rozmiar 8F/CH</t>
  </si>
  <si>
    <t>Maska nadkrtaniowa dla dorosłych z kanałem gastrycznym, intergralnym blokerem zgryzu, stabilizatorem  położenia w jamie ustnej , podporą nagłośni, nienadmuchiwanym żelowym mankietem, z  dodatkowym portem tlenowym, rampą do intubacji ułatwiającą wprowadzenie rurki intubacyjnej – w rozmiarach 5, 4, 3. produkt jednorazowego użytku, sterylny, pakowany pojedynczo.</t>
  </si>
  <si>
    <t>Łącznik martwa przestrzeń podwójnie obrotowy, rozciągliwy (karbowany) 22M/15F - 22F, sterylny</t>
  </si>
  <si>
    <t>Kanistry wielokrotnego użytku do wkładów do ssaka system BACTICLEAR pojemność 2L</t>
  </si>
  <si>
    <t>Wkłady jednorazowe do systemów ssących BACTICLEAR pojemność 2L a 30szt</t>
  </si>
  <si>
    <t>Dren do źródła ssania dł. 2m do systemów ssących BACTICLEAR</t>
  </si>
  <si>
    <t>Przyrząd do przetaczania płynów infuzyjnych bez ftalanów. Dwukanałowy kolec komory kroplowej ze zmatowioną powierzchnią, gwarantujący szczelne połączenie z pojemnikami, komora kroplowa o długości min. 60mm zaopatrzona w odpowietrznik z filtrem przeciwbakteryjnym zamykany niebieską zatyczką. Dodatkowe skrzydełka dociskowe ułatwiające wkłucie zestawu do pojemnika z płynem. Filtr cząsteczkowy 15µm, kroplomierz komory 20 kropli = 1ml +/- 0.1ml. Dren o długości min. 180 cm zakończony przezroczystym łącznikiem Luer-Lock, wyposażony w zacisk rolkowy z pochewką na igłę biorczą oraz zaczep do podwieszenia drenu. Na zacisku umieszczona nazwa producenta. Oba końce przyrządu zabezpieczone dodatkowo ochronnymi kapturkami. Sterylny, opakowanie typu folia-papier z niebieskim kodem identyfikującym rodzaj przyrządu.</t>
  </si>
  <si>
    <t xml:space="preserve">Filtr wlotowy, mechaniczny, HEPA do koncentratora tlenu DeVilbiss </t>
  </si>
  <si>
    <t>Łyżeczka dermatologiczna – do usuwania łagodnych zmian skórnych, j.u. 4mm, 5mm – do wyboru przez zamawiającego x 1 szt</t>
  </si>
  <si>
    <t>par.</t>
  </si>
  <si>
    <t>szt,</t>
  </si>
  <si>
    <t>szt</t>
  </si>
  <si>
    <t>Kaniula do długotrwałych wlewów dożylnych wykonana z FEP, ze skrzydełkami, z zastawką antyzwrotną, posiadająca min. 4 paski radiocieniujące, ze standardowym korkiem portu bocznego. Korpus kaniuli kodowany kolorystycznie zależnie od rozmiaru. Sterylna, nietoksyczna, niepirogenna. Opakowanie jednostkowe gwarantujące bezpieczeństwo przed rozszczelnieniem i przypadkowym uszkodzeniem. Rozmiar: 24G 0,7x19mm, przepływ 22ml/min.;:</t>
  </si>
  <si>
    <t>Zamawiający dopuszcza zmianę wielkości opakowań wymienionych w kolumnie 3. Dopuszczalna zmiana +/- 50%. Liczbę opakowań wylicza się do pełnych opakowań w "górę" Analogicznie Wykonawca wylicza minimalny poziom zamówienia i prawo opcji (do pełnych opakowań w górę).</t>
  </si>
  <si>
    <t>Kaniula bezpieczna do długotrwałych wlewów dożylnych, cewnik wykonany z PUR, posiadająca 6 pasków radiocieniujących. Wyposażona w metalowy automatyczny mechanizm zabezpieczający przed przypadkowym zakłuciem w postaci zatrzasku na końcu igły. Posiada filtr hydrofobowy, który zapobiega przeciekaniu krwi podczas kaniulacji. Skrzydełka oraz korek portu górnego (iniekcyjnego) kodowany kolorystycznie zależnie od rozmiaru. Złożona pozycja skrzydełek ułatwiająca trzymanie kaniuli. Koreczek z trzpieniem poniżej krawędzi prążkowaną kryzą dającą pewny uchwyt w rękawiczkach w trakcie działań ratowniczych. Sterylna, niepirogenna. Opakowanie typu Tyvec z łatwym otwieraniem.G22 0,9x25mm, przepływ 33ml/min.
G20 1,1x32mm, przepływ 55ml/min.,
G18 1,3x32mm, przepływ 85ml/min.</t>
  </si>
  <si>
    <t>Filtr do ssaka. Filtracja bakteryjna / wirusowa.Filtr posiada stożkowe złącza węży o śr. 8 mm - po obu stronach. Posiada membranę PTFE. Średnica zewnętrzna filtra - 64 mm. Pojedynczo pakowany.</t>
  </si>
  <si>
    <t>Zastawka płatowa, przeciw-zwrotna zapobiegająca powrotowi odessanego płynu do pacjenta, zakończona obustronnie łącznikiem schodkowym umożliwiającym połączenie  z workiem i drenem od pacjenta  z workiem o pojemności  2000 ml, wyskalowanym co  100 ml, z odpowietrznikiem i zaworem spustowym. 
Dren łączący pomiędzy  workiem a zastawką o długości 40 cm, łącznik luer lock/wejście dla łącznika schodkowego. Produkt sterylny. Opakowanie zbiorcze ; 10 sztuk</t>
  </si>
  <si>
    <t>Rurki tracheostomijne z wymiennym wkładem bez  mankietu ,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wymienne:2 kaniule wewnętrzne z kołnierzem , 
oraz miękka opaska mocująca, nasadka łącząca</t>
  </si>
  <si>
    <t xml:space="preserve">Zestaw do punkcji opłucnej z zastawką przeciwzwrotną. W sładzie: worek 2000ml z zastawką przeciwzwrotną orazzaworem spustowym; strzykawka trzyczęściowa 60ml; dreny łączące; igła Veressa 15G (długość 100mm) z 
automatycznie cofającą się końcówką. Zestaw sterylny. </t>
  </si>
  <si>
    <t>Filtr powietrza do koncentratora tlenu Devilbiss, gąbka</t>
  </si>
  <si>
    <t>Filtr wlotowy, mechaniczny, HEPA do koncentratora tlenu EverFlo</t>
  </si>
  <si>
    <t xml:space="preserve">Filtr powietrza do koncentratora tlenu EverFlow, gąbka (opakowanie 2 sztuki) </t>
  </si>
  <si>
    <t>Zestaw do drenażu klatki piersiowej z mechaniczną regulacją siły ssania, pojemność komory na wydzielinę 1000ml</t>
  </si>
  <si>
    <t>Zestaw drenów do 1-komorwego drenażu klatki piersiowej, sterylny</t>
  </si>
  <si>
    <t>Hemostatyczne zabezpieczenie stosowne po usunięciu igły z tętnicy promieniowej lub tętnicy grzbietowej stopy. Stosowany np. po pomiarze ciśnienia tętniczego lub gazometrii. Efekt hemostatyczny zapewnia odpowiednia kompresja za pomocą plastikowej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</si>
  <si>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t xml:space="preserve">Hemostatyczny zabezpieczenie do żył obwodowych, który może być stosowany po pobraniu krwi, transfuzji, infuzji, hemodializie. Efekt homostatyczny uzyskuje dzięki kompresji czterowarstwową podkładką o grubości 6 mm, która ma zdolność wchłania krwi oraz taśmie włókninowej o odpowiedniej elastyczności. Dostępny w kolorze białym i kolorze skóry. Wymiary opatrunku 39mm x 80 mm. Podkładka o owalnym kształcie o długości 27 mm. Sterylny. </t>
  </si>
  <si>
    <t>Igła do portu z atraumatycznym szlifem łyżeczkowym, zagięta. Sterylna. Rozmiar G22x25mm. Op. 50 szt.</t>
  </si>
  <si>
    <t>Dren tlenowy 4 - 5m okrągły, sterylny</t>
  </si>
  <si>
    <t xml:space="preserve">Przyrząd do przetaczania płynów infuzyjnych bursztynowy bez ftalanów. Dwukanałowy kolec komory kroplowej ze zmatowioną powierzchnią, gwarantujący szczelne połączenie z pojemnikami, elastyczna komora kroplowa o długości min. 60mm, zaopatrzona w odpowietrznik z filtrem przeciwbakteryjnym zamykany zatyczką oraz w dodatkowe skrzydełka dociskowe ułatwiające wkłucie w pojemniki z płynami. Precyzyjny, bezpieczny zacisk rolkowy wyposażony w pochewkę na igłę biorczą oraz zaczep na dren do podwieszenia. Dren o długości min. 150 cm z dodatkowym portem do podawania leków. Nie zawiera lateksu, nie zawiera ftalanów. Niepirogenny. Jednorazowy, sterylizowany EO. Opakowanie: papier/folia </t>
  </si>
  <si>
    <t xml:space="preserve">Półmaska filtrująca FFP2 zgodnie z EN149:2001 + A1:2009 </t>
  </si>
  <si>
    <r>
      <t xml:space="preserve">Worek do dobowej zbiórki moczu o pojemności 2000ml z zastawką antyrefluksyjną i z zaworem spustowym typu poprzecznego "T", z drenem łączącym </t>
    </r>
    <r>
      <rPr>
        <b/>
        <sz val="10"/>
        <color theme="1"/>
        <rFont val="Aptos"/>
        <family val="2"/>
      </rPr>
      <t>o dł. min. 150 cm</t>
    </r>
    <r>
      <rPr>
        <sz val="10"/>
        <color theme="1"/>
        <rFont val="Aptos"/>
        <family val="2"/>
      </rPr>
      <t xml:space="preserve"> zakończonym uniwersalnym łącznikiem schodkowym. Tylna ścianka biała. Wzmocnione otwory do podwieszenia pasujące do standardowych wieszaków. Sterylny.</t>
    </r>
  </si>
  <si>
    <t>Nylon 1, dł.75cm, igła C-48, 1/2 koła odwrotnie tnąca a 12szt</t>
  </si>
  <si>
    <t>Zestaw Kick the Tick expert przeznzczony do usuwania kleszczy żerujących na skórze ludzi. Zestaw składa się ze specjalistycznego preparatu, który zamraża kleszcza i  hamuje wydzielanie niebezpiecznej dla zdrowia zakażnej śliny oraz przyrządu do usuwania kleszczy. Zestaw nie zawiera środków owadabójczych, wydajnośc do ununięcia ok. 40 kleszczy, dopuszczony do stosowania od 3-ego roku życia . Wyrób medyczny.</t>
  </si>
  <si>
    <t>Koreczek z gąbką nasiąkniętą 70% alkoholem izopropylowym do dezynfekcji łączników bezigłowych. Sterylny. Zapewnia aktywną dezynfekcję do 7 dni, jeśli nie zostanie usunięta. Opakowanie 25 pasków po 10 koreczków dezynfekujących. Konstrukcja pasków pozwala na zawieszenie na statywach.</t>
  </si>
  <si>
    <t>Układ oddechowy pojedynczy dla dorosłych, dł. 180 cm (+/- 3%), Elastyczna końcówka do podłączenia respiratora 22mmF, zastawka  wydechowa z wylotem powietrza wydychanego przez pacjenta, przedłużacz martwa przestrzeń dł. 15 cm i złącza 22M/15F – 15M, przedłużacz z podwójnie  obrotowym złączem kolankowym z samouszczelniającym się portem  do odsysania, z linią sterującą i linią monitorującą. Całość zapakowana jako zestaw. Mikrobiologicznie czysty.</t>
  </si>
  <si>
    <t>Wymagane materiały informacyjne</t>
  </si>
  <si>
    <t>TAK</t>
  </si>
  <si>
    <t>Wartość brutto opcji</t>
  </si>
  <si>
    <t>Pojemnik na odpady medyczne 0,7l wykonany z czystego PP o wysokości 14,3cm z wyraźnym wskaźnikiem maksymalnego napełnienia umieszczonym na zewnątrz pojemnika oraz uchwytem do przenoszenia. Posiadający wieczko z otworem wrzutowym z wcięciem do zdejmowania igieł i otworem typu "margaretka" do zdejmowania igieł insulinowych, z zatrzaskiem utrzymującym klapkę zamykającą wieczko pojemnika w pozycji otwartej w celu łatwego napełnienia jednocześnie zapobiegającym przypadkowemu trwałemu zamknięciu oraz z dodatkowym systemem z możliwością zamknięcia tymczasowego oraz stałego. Kolor czerwony. Oznakowany zgodnie z obowiązującymi przepisami, z metryczką (naklejką) do identyfikacji z naniesionymi danymi wytwórcy odpadów.</t>
  </si>
  <si>
    <t xml:space="preserve">Pojemnik na odpady medyczne 2,0L wykonany czystego PP o wysokości 21,2cm  z wyraźnym wskaźnikiem maksymalnego napełnienia umieszczonym na zewnątrz pojemnika oraz uchwytem do przenoszenia. Posiadający wieczko z otworem wrzutowym z wcięciem do zdejmowania igieł i otworem typu "margaretka" do zdejmowania igieł insulinowych, z zatrzaskiem utrzymującym klapkę zamykającą wieczko pojemnika w pozycji otwartej w celu łatwego napełnienia jednocześnie zapobiegającym przypadkowemu trwałemu zamknięciu oraz z dodatkowym systemem z możliwością zamknięcia tymczasowego oraz stałego. Oznakowany zgodnie z obowiązującymi przepisami z metryczką (np. naklejką) do identyfikacji z naniesionymi danymi wytwórcy odpadów. Kolor czerwony. </t>
  </si>
  <si>
    <t>Pojemnik na odpady medyczne 10L wykonany z PP z pokrywą z otworem wrzutowym. Kolor czerwony. Oznakowany zgodnie z obowiązującymi przepisami z metryczką (naklejką) do identyfikacji z naniesionymi danymi wytwórcy odpadów.</t>
  </si>
  <si>
    <t>Pojemniki na mocz plastikowe 100 - 130ml.</t>
  </si>
  <si>
    <t>Termometr bezdotykowy do pomiaru temperatury na czole o parametrach:
- Wyświetlacz LCD
- Rozdzielczość ekranu – wyświetlacza: 0,10 C
- Podświetlenie ekranu – wyświetlacza  
- Zakres pomiarowy: 32–43 0 C
- Dokładność pomiaru:  +/-  0,2°C w zakresie 35,0°C – 42,0°C
  +/- 0,3°C w zakresach 32,0°C – 34,90°C  oraz 42,1°C – 43,0°C
- Czas pomiaru: ≤ 1s
- Czas pomiędzy kolejnymi pomiarami: ≤1s
- Wskaźnik odległości pomiarowej
- Odległość pomiaru: 0–5cm
- Automatyczne wyłącznie ≤ 60s
- Alarm wibracyjny i dźwiękowy
- Wymiary: 149×38×42mm 
- Waga bez baterii ≤ 80g
- Zasilanie: 2 baterie AAA (2x 1,5V)
- Oznakowany znakiem CE, zarejestrowany jako wyrób medyczny.</t>
  </si>
  <si>
    <t>Termometr lekarski  szklany bez rtęciowy</t>
  </si>
  <si>
    <t>Termometr lekarski  elektroniczny</t>
  </si>
  <si>
    <t>Prześcieradło flizelinowe rozm. 210 x 160 cm</t>
  </si>
  <si>
    <t>Staza wielorazowa z automatyczną zapinką, bezlateksowa, dla dorosłych</t>
  </si>
  <si>
    <t>Podkład medyczny 50x50cm bibułowo-foliowy, na rolce, do odrywania pojedynczych arkuszy z zaznaczoną perforacją. Dł. materiału na rolce 50m. Kolor zielony lub niebieski</t>
  </si>
  <si>
    <t>Pojemnik na odpady medyczne 30l wykonany z tworzywa sztucznego o wymiarach: szer. 30cm, dł. 40cm, wys. 39cm z dwoma uchwytami bocznymi, ze wskaźnikiem maksymalnego napełnienia umieszczonym na zewnątrz pojemnika oraz hermetycznie uszczelnioną pokrywą przy użyciu stałego kleju na całym jej obwodzie z wygodnym uchwytem na środku. Kolor czerwony. Oznakowany zgodnie z obowiązującymi przepisami, z metryczką (naklejką) do identyfikacji z naniesionymi danymi wytwórcy odpadów.</t>
  </si>
  <si>
    <t>Pulsoksymetry napalcowe – wyrób medyczny</t>
  </si>
  <si>
    <t>Staza do pobierania krwi, jednorazowego użytku wykonana z szerokiego rozciągliwego paska termoplastycznego elastomeru, perforowana, płaska, rolka 25 szt.</t>
  </si>
  <si>
    <t>Trenażer  oddechu min, trzy komory, w tym  komory o wielkości przepływu powietrza 600/900/1200 cm³/sek</t>
  </si>
  <si>
    <t>rolek</t>
  </si>
  <si>
    <t>`</t>
  </si>
  <si>
    <t>Elastyczna siatka opatrunkowa typu Codofix (tułów) pakowana po 1m – Nr 8</t>
  </si>
  <si>
    <t>Kompresy gazowe jałowe, 17-nitkowe, min. 8 warstwowe,  7,5cm x 7,5cm opakowanie x 5 szt. x 20 szt</t>
  </si>
  <si>
    <t>Kompresy gazowe niejałowe, 13 nitkowe, min. 8 warstwowe, 7,5cm x 7,5cm x 100szt.</t>
  </si>
  <si>
    <t>Lignina płaty 40cm x 60 cm – bielona  a 5 kg</t>
  </si>
  <si>
    <t>Opaska dziana wiskozowa 4m x 10cm,  w opakowaniu   papierowym lub foliowym</t>
  </si>
  <si>
    <t>Opaska uniwersalna, elastyczna tkana z zap. 5m x 12cm x 1 szt.</t>
  </si>
  <si>
    <t>Opaska uniwersalna, elastyczna tkana z zap. 5m x 15 cm x 1 szt</t>
  </si>
  <si>
    <t xml:space="preserve">Plaster na tkaninie 5m x 2,5cm x 12 szt </t>
  </si>
  <si>
    <t>Plaster na tkaninie z opatrunkiem 1m x 6cm</t>
  </si>
  <si>
    <t>Plaster włókninowy (przylepiec chirurgiczny) 10m x 5cm</t>
  </si>
  <si>
    <t>Plaster włókninowy (przylepiec chirurgiczny) 10m x 10cm</t>
  </si>
  <si>
    <t>Plaster włókninowy (przylepiec chirurgiczny) 10m x 15cm</t>
  </si>
  <si>
    <t>Plaster włókninowy 7,2 cm x 5 ,0 cm  , jałowy do oklejania kaniul  na kleju  hypoalergicznym –akrylowym x 100 szt</t>
  </si>
  <si>
    <t>Chusta trójkątna bawełniana x 1 szt.</t>
  </si>
  <si>
    <t>Serweta z włókniny foliowanej jałowa 60 x 50cm   z otworem owalnym 8 x 6 cm z przylepcem pakowana pojedynczo (włóknina dwuwarstwowa z zewnętrzną warstwą chłonną)</t>
  </si>
  <si>
    <t>Serweta z włókniny foliowanej, jałowa 90 x 75cm +/- 10cm</t>
  </si>
  <si>
    <t>Śliniaki z kieszonką dla dorosłych op. x 50 szt</t>
  </si>
  <si>
    <t>Kompresy chłonne,  jałowe 10 x 20 cm  o dużej chłonności i działaniu wyściełającym x 25 szt.</t>
  </si>
  <si>
    <t xml:space="preserve">Serweta z włókniny foliowej jałowa 130 x 90 cm +/- 10 cm z otworem do 8 cm z przylepcem pakowane pojedynczo (włóknina dwuwarstwowa z zewn. warstwą chłonną) </t>
  </si>
  <si>
    <t xml:space="preserve">Elastyczna siatka opatrunkowa typu CODOFIX (ramię, stopa, kolano, podudzie) pakowana po 25m  </t>
  </si>
  <si>
    <t>Wielowarstwowe tampony z watoliny celulozowej bielone, wysokochłonne, łatwo odrywalne, niepylące, w nawoju na rolce 4cm x 5cm, 8 warstwowe pakowane 2 x 500szt = 1op.</t>
  </si>
  <si>
    <t>Plaster włókninowy, jałowy, pooperacyjny  z chłonnym wkładem 20 x 10 cm. x 25 szt</t>
  </si>
  <si>
    <t>Plaster włókninowy , jałowy, pooperacyjny  z chłonnym wkładem 15 x 8 cm x 30 szt</t>
  </si>
  <si>
    <t>Opatrunek foliowy  poliuretanowy , samoprzylepny, jałowy 10cm x 12cm x 100 szt</t>
  </si>
  <si>
    <t xml:space="preserve">Opatrunek foliowy poliuretanowy, z ramka , z wycięciem U samoprzylepny, jałowy 6cm x 7cm x 100 szt </t>
  </si>
  <si>
    <t xml:space="preserve">Opatrunek z gazy nasączonej parafiną, nieprzylepny, jałowy 10 x 10cm x 10 szt. </t>
  </si>
  <si>
    <t>Opatrunek z gazy nasączony parafiną, nieprzylepny, jałowy 15cm x 20cm  +/-2cm x 10 szt</t>
  </si>
  <si>
    <t>Kompresy chłonne ,jałowe 20 x 25 cm o dużej chłonności i działaniu wyściełającym x 15 szt</t>
  </si>
  <si>
    <t>Kompres żelowy zimno/ciepło wykonany z mocnej, nietoksycznej folii. Żelowy wkład składający się z wody i karboksymetylocelulozy. Kompres hipoalergiczny. Rozmiar 13cm x 14 cm+/-2cm</t>
  </si>
  <si>
    <t>Kompres żelowy zimno/ciepło wykonany z mocnej, nietoksycznej folii. Żelowy wkład składający się z wody i karboksymetylocelulozy. Kompres hipoalergiczny. Rozmiar 16 cm x 26 cm+/-2cm</t>
  </si>
  <si>
    <t>Opaska elastyczna samoprzylepna kohezyjna              4 m x 8 cm</t>
  </si>
  <si>
    <t>Dwuczęściowy stabilizator złożony z części mocowanej do skóry i części mocującej dren do stabilizacji różnego rodzaju drenów i cewników. Cześć stabilizatora mocowana do skóry wykonana z włókniny. Część mocująca dren jest zintegrowana z częścią przyklejaną do skóry i posiada dodatkowy przylepiec – niebieski rzep. Pokryty hypoalergicznym klejem. Przylepiec niejałowy 9 cm x 4 cm - opakowanie x 50 szt .</t>
  </si>
  <si>
    <t>Opatrunek przeźroczysty z folii PU do zabezpieczenia kaniul obwodowych i cewników do żył centralnych, z wycięciem umożliwiającym dopasowanie opatrunku do założonej kaniuli z systemem aplikacji typu ramka ze skrzydełkami wzmocnionymi od wewnątrz z dwoma paskami mocującymi z włókniny z klejem akrylowym nakładanym metodą ciągłą. Opakowanie papier – papier , I klasa sterylna rozmiar 5 x 6 cm  -opakowanie x100 szt</t>
  </si>
  <si>
    <t>Opatrunek przeźroczysty z folii PU do zabezpieczenia kaniul obwodowych i cewników do żył centralnych, z wycięciem umożliwiającym dopasowanie opatrunku do założonej kaniuli z systemem aplikacji typu ramka ze skrzydełkami wzmocnionymi od wewnątrz z dwoma paskami mocującymi z włókniny z klejem akrylowym nakładanym metodą ciągłą. Opakowanie papier – papier , I klasa sterylna rozmiar 9 x 7,2 cm cm- opakowanie x 100 szt</t>
  </si>
  <si>
    <t xml:space="preserve">Opatrunek przeźroczysty z folii PU do zabezpieczenia kaniul obwodowych i cewników do żył centralnych, z wycięciem umożliwiającym dopasowanie opatrunku do założonej kaniuli z systemem aplikacji typu ramka, z jedną taśmą do opisu, ze skrzydełkami wzmocnionymi od wewnątrz włókniną , ze wzmocnionym obrzeżem włókniną , z dwoma paskami mocującymi z  włókniny , z klejem akrylowym nakładanym metodą ciągłą. Opakowanie papier- papier, I klasa sterylna rozmiar 8,5 cm x  11,5 cm – opakowanie x100 szt </t>
  </si>
  <si>
    <t xml:space="preserve">Opatrunek foliowy  poliuretanowy , samoprzylepny, jałowy 10cm x 25cm – opakowanie x 25 szt </t>
  </si>
  <si>
    <t xml:space="preserve">Samoprzylepny opatrunek hydrokoloidowy z CMC i alginianem wapnia do zaopatrywania ran ; 3- częściowy system foliiochronnych zapewniający aseptyczną aplikację półprzepuszczalna poliuretanowa warstwa zewnetrzna z siatką umożliwiającą monitorowanie stany rany i ocenę zmiany opatrunku. Brak zawartości pektyn, alergenów takich jak lateks, kalafonia, oraz odzwierzęcych produktów takich jak żelatyna rozmiar 10 cm x 10 cm x 1 szt </t>
  </si>
  <si>
    <t>Samoprzylepny opatrunek hydrokoloidowy z CMC i alginianem wapnia do zaopatrywania ran ; 3- częściowy system foliiochronnych zapewniający aseptyczną aplikację półprzepuszczalna poliuretanowa warstwa zewnetrzna z siatką umożliwiającą monitorowanie stany rany i ocenę zmiany opatrunku. Brak zawartości pektyn, alergenów takich jak lateks, kalafonia, oraz odzwierzęcych produktów takich jak żelatyna rozmiar 15 cm x 15 cm x 1 szt</t>
  </si>
  <si>
    <t>Sterylny, bezbarwny, bezpostaciowy żel hydrokoloidowy z alginianem wapnia do autolitycznego oczyszczania oraz utrzymywania wilgotnego środowiska leczenia w ranach. Wskazany w leczeniu ran martwiczych lub z oddzielającą się tkanką martwiczą. Tuba z harmonijkowym aplikatorem do bezpośredniej aplikacji na ranę – 15 g</t>
  </si>
  <si>
    <t>Gaza jałowa,  kopertowa,17-nitkowa, 1m2 –  pakowana w opakowanie zewnętrzne papier- folia</t>
  </si>
  <si>
    <t>Przylepiec uniwersalny wzmocniony włókniną z mikroperforacjami na całej długości i szerokości ułatwiającymi dzielenie bez użycia nożyczek, na rolce, z klejem akrylowym, niejałowy, pakowany w kartonik po 12 szt,  rozmiar 9-10m x 2,5cm</t>
  </si>
  <si>
    <t xml:space="preserve">Opatrunek wyspowy , chirurgiczny, samoprzylepny, wykonany z hydrofobowej włókniny z mikroperforacjami umożliwiającymi  wymianę gazową , posiadający wkład chłonny z wiskozy i poliestru powleczony siateczką z polietylenu zapobiegająca przywieraniu do rany. Opatrunek z przecięciem i otworem O, do zabezpieczenia drenów, opatrunek posiada tylne zabezpieczenie z papieru silikonowanego. Opakowanie papier- papier. 9cm x 10 cm- opakowanie x 30 szt </t>
  </si>
  <si>
    <t>Nieprzylepny opatrunek z pianki poliuretanowej o strukturze trójwymiarowej umożliwiającej pionowe pochłanianie i zatrzymywanie wysięku oraz dokładne dopasowanie do dna rany . Zewnętrzna część opatrunku wykonana z półprzepuszczalnego poliuretanu. Brzegi opatrunku ścienione w celu zminimalizowania odciśnięć na skórze, wskazany w zakresie ran z wysiękiem średnim i obfitym, rozmiar  10cm x 10 cm  x 1 szt</t>
  </si>
  <si>
    <t>Nieprzylepny opatrunek z pianki poliuretanowej o strukturze trójwymiarowej umożliwiającej pionowe pochłanianie i zatrzymywanie wysięku oraz dokładne dopasowanie do dna rany . Zewnętrzna część opatrunku wykonana z półprzepuszczalnego poliuretanu. Brzegi opatrunku ścienione w celu zminimalizowania odciśnięć na skórze, wskazany w zakresie ran z wysiękiem średnim i obfitym, rozmiar  15cm x 15 cm  x 1sztuka</t>
  </si>
  <si>
    <t>Sterylny, nieprzywierający opatrunek wykonany ze specjalnej siatki o otwartej strukturze, nasączony 2x większą ilością medycznego miodu Manuka, oznaczony certyfikatem CMH, przeznaczony do leczenia ran w środowisku wilgotnym, leczenia owrzodzeń , odleżyn, oparzeń owrzodzeń stopy cukrzycowej, ran chirurgicznych w rozmiarze 10 cm x 12,5 cm  x 1 szt</t>
  </si>
  <si>
    <t>Sterylny medyczny miód Manuka w tubce oznaczony certyfikatem CMH – 14,2 g</t>
  </si>
  <si>
    <t>zestawy</t>
  </si>
  <si>
    <t xml:space="preserve">Uwaga : </t>
  </si>
  <si>
    <t>Zamawiający  wymaga Deklaracji Zgodności UE</t>
  </si>
  <si>
    <t>Adapter typu Luer z zaworem (lub inne równoważne rozwiązanie technologiczne)</t>
  </si>
  <si>
    <t>Probówka surowica - obj. pobrania 2-4 ml.</t>
  </si>
  <si>
    <t>Probówka surowica - obj. pobrania 5-7 ml</t>
  </si>
  <si>
    <t>Probówka heparyna - obj. pobrania 2-3 ml</t>
  </si>
  <si>
    <t>Probówka morfologia EDTA - obj. pobrania     2-3ml</t>
  </si>
  <si>
    <t>Probówka koagulacyjna - obj. pobrania 1,5-3 ml</t>
  </si>
  <si>
    <t>Uchwyty jednorazowe, systemowe z gwintem do połączenia z igłami systemowymi oraz adapterami typu Luer</t>
  </si>
  <si>
    <t xml:space="preserve">Igła motylkowa do pobrań krwi na posiew rozmiar 0,8 mm z zabezpieczeniem przeciwzakłuciowym ostrza z uchwytem jedn.- zestaw jałowy </t>
  </si>
  <si>
    <t>Igła systemowa 0,8 automat</t>
  </si>
  <si>
    <t xml:space="preserve">Igła systemowa 0,9 automat </t>
  </si>
  <si>
    <t>Igły systemowe z gwintem nr 0,8 mm oraz z zabezpieczeniem  przeciwzakłuciowym ostrza po  pobraniu krwi, umieszczonym na korpusie igły w jednej linii z ostrzem</t>
  </si>
  <si>
    <t>Strzykawka Luer- Lock o objętości 3 ml , do pobrań krwi tętniczej i żylnej z samowentylującą membraną umożliwiającą napływ krwi bez użycia tłoka. Strzykawka z napyloną heparyną litową zbalansowaną wapniem w ilości 80 IU. Zestaw wyposażony w igłę 22G oraz korek typu Hemogard zapobiegający kontaminacji PO2.  Z zalecaną objętość pobrania 1,6 ml.</t>
  </si>
  <si>
    <t>Wymagania dotyczące probówek:</t>
  </si>
  <si>
    <r>
      <t>1)</t>
    </r>
    <r>
      <rPr>
        <sz val="7"/>
        <color theme="1"/>
        <rFont val="Times New Roman"/>
        <family val="1"/>
        <charset val="238"/>
      </rPr>
      <t xml:space="preserve">       </t>
    </r>
    <r>
      <rPr>
        <sz val="9"/>
        <color theme="1"/>
        <rFont val="Times New Roman"/>
        <family val="1"/>
        <charset val="238"/>
      </rPr>
      <t xml:space="preserve">Probówki plastikowe </t>
    </r>
  </si>
  <si>
    <r>
      <t xml:space="preserve">2)    Probówki  do koagulologii  z minimalną przestrzenią martwą od  0,5 ml  – max 1,0 ml – </t>
    </r>
    <r>
      <rPr>
        <b/>
        <sz val="9"/>
        <color theme="1"/>
        <rFont val="Times New Roman"/>
        <family val="1"/>
        <charset val="238"/>
      </rPr>
      <t>w celu potwierdzenia  parametru granicznego Zamawiający może wezwać Wykonawcę do dostarczenia  5 szt próbek .</t>
    </r>
  </si>
  <si>
    <t>3)    Uchwyty jednorazowe kompatybilne z butelkami na posiew BD Bactec</t>
  </si>
  <si>
    <t>4)    Uchwyty jednorazowe systemowe z gwintem do połączenia z igłami systemowymi oraz z adapterem typu Luer</t>
  </si>
  <si>
    <r>
      <t>UWAGA:</t>
    </r>
    <r>
      <rPr>
        <sz val="12"/>
        <color theme="1"/>
        <rFont val="Times New Roman"/>
        <family val="1"/>
        <charset val="238"/>
      </rPr>
      <t xml:space="preserve"> </t>
    </r>
  </si>
  <si>
    <t>- Zgodnie z zaleceniami Normy CLSI H1-A5 pkt. 5.1., która stwierdza, iż w przypadku używania elementów systemu pochodzących od różnych producentów obowiązek    potwierdzenia ich kompatybilności spoczywa na użytkowniku („user must validate” a nie wystarczy tylko przyjąć oświadczenie dostawcy); Zamawiający wymaga aby wszystkie elementy systemu do próżniowego pobierania krwi pochodziły od jednego producenta.</t>
  </si>
  <si>
    <t>- Wykonawca w trakcie trwania umowy zobowiązany jest do przeprowadzenia  bezpłatnego szkolenia personelu z zakresu  fazy  przed laboratoryjnej</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</si>
  <si>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2600g, średnia retencja mierzona wg NAFC 700g. Oznakowanie zgodne z ustawą o wyrobach medycznych i opakowanie x 30 szt Opakowanie a 30 szt. Rozmiar L -  obwód bioder   100-150 cm.</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</si>
  <si>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2300g, średnia retencja mierzona wg NAFC 650g. Oznakowanie zgodne z ustawą o wyrobach medycznych i opakowanie x 30 szt Opakowanie a 30 szt. Rozmiar- M-  obwód bioder  75-110 cm.</t>
  </si>
  <si>
    <t>Pieluchomajtki  dla dorosłych,, nocne’’,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–3200g, średnia retencja mierzona wg NAFC 1150g. Oznakowanie zgodne z ustawą o wyrobach medycznych i opakowanie x 30 szt Opakowanie a 30 szt. Rozmiar L -  obwód bioder   100-150 cm.</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</si>
  <si>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2600g, średnia retencja mierzona wg NAFC 700g. Oznakowanie zgodne z ustawą o wyrobach medycznych i opakowanie x 30 szt Opakowanie a 30 szt. Rozmiar XL -  obwód bioder  130-170 cm</t>
  </si>
  <si>
    <t>Pieluchomajtki  dla dorosłych,, nocne’’,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3200g, średnia retencja mierzona wg NAFC 1150g. Oznakowanie zgodne z ustawą o wyrobach medycznych i opakowanie x 30 szt Opakowanie a 30 szt. Rozmiar XL -  obwód bioder  130-170</t>
  </si>
  <si>
    <t xml:space="preserve">Wkładki urologiczne dla kobiet, anatomiczny kształt, oddychająca warstwa zewnętrzna, wkład chłonny z pulpy celulozowej z antybakteryjnym superabsorbentem , szeroki pasek klejowy ułatwiający mocowanie do bielizny. Chłonność min 650 g , </t>
  </si>
  <si>
    <t xml:space="preserve">Wkładki urologiczne dla mężczyzn miękkie fałdy górne, oddychająca warstwa zewnętrzna, układ chłonny z antybakteryjnym superabsorbentem, szeroki pas klejony, chłonność wkładki min. 820 g, </t>
  </si>
  <si>
    <t xml:space="preserve">Podkład higieniczny 90cm x 60cm +/-5cm z chłonnym wkładem nie mniej niż 1750 g , zewnętrzna warstwa z nieprzepuszczalnej folii </t>
  </si>
  <si>
    <t>Dotyczy pozycji :   1 ,2, 3, 4, 5    W celu potwierdzenia spełnienia wymogów określonych w opisie przedmiotu zamówienia Zamawiający prosi o dołączenie do oferty karty danych technicznych wystawionej przez producenta  .</t>
  </si>
  <si>
    <t>Ręczny resuscytator dla dorosłych, jednorazowy, niesterylny, objętość 1600 ml ( +/- 200ml ), bez lateksu. W zestawie min. resuscytator, maska nr 5, worek, rezerwuar tlenu, przewód tlenowy o długości ok. 210 cm</t>
  </si>
  <si>
    <t xml:space="preserve">Maska anestetyczna nr 4 z ukształtowanym zgodnie z budową anatomiczną twarzy, pompowanym za pomocą zaworu mankietem. Przezroczyste sklepienie umożliwia kontrolę wzrokową. Bez zawartości lateksu i ftalanów. </t>
  </si>
  <si>
    <t>Kleszcze Pean odgięte 20 cm jałowe, pakowane pojedynczo</t>
  </si>
  <si>
    <t>Kleszcze Pean odgięte 14 cm jałowe, pakowane pojedynczo</t>
  </si>
  <si>
    <t>Igłotrzymacz 16 cm jałowy, pakowane pojedynczo</t>
  </si>
  <si>
    <t>Nożyczki do zdejmowania szwów  11 cm jałowe, pakowane pojedynczo</t>
  </si>
  <si>
    <t>Pęseta anatomiczna prosta 16 cm jałowa, pakowane pojedynczo</t>
  </si>
  <si>
    <t>Nożyczki chirurgiczne odgięte 17 cm jałowe, pakowane pojedynczo</t>
  </si>
  <si>
    <t>Nożyczki do opatrunków 20 cm , pakowane pojedynczo</t>
  </si>
  <si>
    <t>Nożyczki do opatrunków 14 cm, pakowane pojedynczo</t>
  </si>
  <si>
    <t>Podwieszka pod głowę 54cm x 15cm</t>
  </si>
  <si>
    <t>Okulary ochronne do laseroterapii</t>
  </si>
  <si>
    <t>Elastyczny pas rzepowy do mocowania elektrod zabiegowych 150cm x10cm</t>
  </si>
  <si>
    <t>Elastyczny pas rzepowy do mocowania elektrod zabiegowych 40cm x 8cm</t>
  </si>
  <si>
    <t>Podwieszka kolanowa 57cm x 8cm</t>
  </si>
  <si>
    <t>Linka 2450mm z jednym bloczkiem</t>
  </si>
  <si>
    <t>Linka 2450 mm z dwoma bloczkami</t>
  </si>
  <si>
    <t>Piłka rehabilitacyjna / gimnastyczna śr. 75cm</t>
  </si>
  <si>
    <t>Elektrody płaskie 6cm x 6cm</t>
  </si>
  <si>
    <t>Elektrody płaskie 7cm x 7cm</t>
  </si>
  <si>
    <t>Elektrody płaskie 12cm x 8cm</t>
  </si>
  <si>
    <t>Podkłady gąbkowe do elektrod (gąbka wiskozowa) podciśnieniowych VACUUM Ø60mm</t>
  </si>
  <si>
    <t>Pokrowiec wiskozowy 10cm x 10cm</t>
  </si>
  <si>
    <t>Pokrowiec wiskozowy 8cm x 8cm</t>
  </si>
  <si>
    <t>Pokrowiec wiskozowy 12cm x 8cm</t>
  </si>
  <si>
    <t xml:space="preserve">Taśma typu Thera Band </t>
  </si>
  <si>
    <t>Podwieszka dwustawowa</t>
  </si>
  <si>
    <t>Szczoteczki cytologiczne
•	Jednorazowego użytku bronchofiberoskopowe, z osłonką,
•	 długość robocza 1100 – 1200 mm
•	plastikowa rurka i metalowa główka dla bezpiecznego poboru
•	do endoskopów o kanale roboczym powyżej 2,0 mm
•	sterylne pojedyncze opakowania</t>
  </si>
  <si>
    <t>Kleszczyki bopsyjne łyżeczki owalne, uchylne
jednorazowe, dostosowane do kanału biopsyjnego bronchofiberoskopu Pentax EB-19 J10, średnica kanału 2,2 mm, długość robocza długość robocza 1100 -1200 mm</t>
  </si>
  <si>
    <t>Kleszczyki biopsyjne łyżeczki owalne
jednorazowe, dostosowane do kanału biopsyjnego gastrofiberoskopu Olympus GIFQ 165, średnica kanału 2,4 do 2,8 mm, długość robocza 1550 mm – 1800 mm</t>
  </si>
  <si>
    <t>Jednorazowa szczoteczka do czyszczenia kanałów
Jednorazowa, dostosowane do kanału biopsyjnego gastrofiberoskopu Olympus GIFQ 165, średnica kanału 2,4 do 2,8 mm, długość robocza 1500 mm – 1800 mm</t>
  </si>
  <si>
    <t xml:space="preserve">·Szczotka do mycia gniazd zaworów endoskopowych
•	Dwustronnie zakończone szczotki z częścią roboczą o różnych długościach i średnicach 
•	dopasowanych do dowolnej średnicy portów i zakończeń kanału endoskopu. </t>
  </si>
  <si>
    <t>Ustniki jednorazowe
Standardowe ustniki z gumką, do wszystkich endoskopów górnych odcinków przewodu pokarmowego, wymiary otworu głównego 22 mm x 27 mm</t>
  </si>
  <si>
    <t xml:space="preserve">Uszczelka wlotowa OF-B190
Niesterylna, dostosowane do bronchofiberoskopu Pentax EB-19 J10, </t>
  </si>
  <si>
    <t xml:space="preserve">Jednorazowy zawór regulacyjny odsysania OF-B205
Jednorazowego użytku , dostosowane do kanału biopsyjnego bronchofiberoskopu Pentax EB-19 J10, </t>
  </si>
  <si>
    <t>Kleszczyki bopsyjne łyżeczki owalne, uchylne
jednorazowe, dostosowane do kanału biopsyjnego bronchofiberoskopu Pentax EB-19 J10, średnica kanału 2,2 mm, średnica kleszczyków 1,5 – 1.8 mm, długość robocza 1200 mm</t>
  </si>
  <si>
    <t>Basen sanitarny pozwalający na załatwianie potrzeb fizjologicznych w pozycji leżącej lub pół siedzącej, przeznaczony do użytku w placówkach służby zdrowia oraz do użytku domowego, z zamknięciem, o pojemności 3000 ml. Wykonany z tworzywa sztucznego (plastiku) pozwalającego na mycie powszechnie dostępnymi środkami czyszczącymi. Wyrób można sterylizować w atmosferze suchego powietrza do temp. 130 ºC oraz autoklawie w atmosferze sprężonej pary wodnej w temp. 126 ºC.</t>
  </si>
  <si>
    <t>Kaczka szpitalna męska:
Naczynie sanitarne do zbierania moczu u chorego leżącego, przeznaczone do użytku dla mężczyzn, z zamknięciem, o pojemności 800-1000 ml (z podziałką w ml). Wykonane 
z tworzywa sztucznego umożliwiającego dezynfekcję preparatami stosowanymi 
w placówkach służby zdrowia. Wyrób można sterylizować w atmosferze suchego powietrza do temp. 130 ºC oraz autoklawie w atmosferze sprężonej pary wodnej w temp. 126 ºC.
Kaczka szpitalna damska: 
Naczynie sanitarne do zbierania moczu u chorego leżącego, przeznaczone do użytku dla kobiet, z otworem owalnym o zaokrąglonych brzegach, o pojemności 800 – 1000 ml 
(z podziałką w ml). Wykonane z tworzywa sztucznego umożliwiającego dezynfekcję preparatami stosowanymi w placówkach służby zdrowia. Wyrób można sterylizować 
w atmosferze suchego powietrza do temp. 130 ºC oraz autoklawie w atmosferze sprężonej pary wodnej w temp. 126 ºC.</t>
  </si>
  <si>
    <t>Miska nerkowata
Miska nerkowata wykonana ze stali nierdzewnej, medycznej o grubości min. 0,5 mm               i wymiarach 220 mm (+/- 20mm) – 50% ilości dostarczanego towaru oraz 280 (+/- 20 mm) cm – 50% ilości dostarczanego towaru. Miska wielokrotnego użytku z możliwością sterylizacji 
i dezynfekcji.</t>
  </si>
  <si>
    <t>Plastikowy kubek-pojnik dla chorych o pojemności 200 ml z 2 przykrywkami:
Mały otwór: przykrywka przeznaczona do pojenia np. wodą, herbatą.
Duży otwór: przykrywka odpowiednia do podawania płynów bardziej gęstych i pokarmów takich jak np. zupy.
Możliwy do dezynfekcji termicznej temp. 90 stopni Celsjusza w zmywarce przemysłowej.</t>
  </si>
  <si>
    <t>Podkłady do materaców pneumatycznego przeciwodleżynowego zmiennociśnieniowego typu „Bąbelkowego”. Wymiary po napompowaniu: 200cm x 90cm x 7 cm (plus min. dwie specjalne wypustki służące do podłożenia pod materac znajdujący się na łóżku). Maksymalne obciążenie: min. 135kg. Podkłady kompatybilne z posiadanymi przez Zamawiającego pompami do materacy AR-921</t>
  </si>
  <si>
    <t>Materac pneumatyczny przeciwodleżynowego zmiennociśnieniowego typu „Bąbelkowego”. Wymiary po napompowaniu: 200cm x 90cm x 7 cm (plus min. dwie specjalne wypustki służące do podłożenia pod materac znajdujący się na łóżku). Maksymalne obciążenie: min. 135kg. wraz pomką</t>
  </si>
  <si>
    <t>Pakiet nr 2 – Przyrządy, kaniule, igły, strzykawki, rękawice  i drobny sprzęt medyczny</t>
  </si>
  <si>
    <t>Pakiet nr 3: Sprzęt pomocniczy</t>
  </si>
  <si>
    <t>Pakiet nr 5   Materiały opatrunkowe</t>
  </si>
  <si>
    <t>Pakiet nr 6  Próżniowy system pobierania krwi, gazometria</t>
  </si>
  <si>
    <t>Pakiet nr 7  Pieluchomajtki, wkładki, podkłady</t>
  </si>
  <si>
    <t>Pakiet nr 8:  Sprzęt dla Oddziału Pulmonologicznego</t>
  </si>
  <si>
    <t>Pakiet nr 9: Wyposażenie dla Działu Rehabilitacji</t>
  </si>
  <si>
    <t>Pakiet nr 10: Sprzęt endoskopowy do Pracowni badań Endoskopowych II</t>
  </si>
  <si>
    <t>Pakiet nr 20:  Sprzęt dla Poradni Pulmonologicznej III</t>
  </si>
  <si>
    <t>Pakiet nr 22: Wyroby medyczne – baseny i kaczki szpitalne</t>
  </si>
  <si>
    <t xml:space="preserve">Pakiet nr 23: Materace pneumatyczne przeciwodleżynowe zmiennociśnieniowe </t>
  </si>
  <si>
    <t>Kaniula do długotrwałych wlewów dożylnych wykonana z FEP, ze skrzydełkami, z zastawką antyzwrotną, posiadająca min. 4 paski radiocieniujące, ze standardowym korkiem portu bocznego. Korpus kaniuli kodowany kolorystycznie zależnie od rozmiaru. Sterylna, nietoksyczna, niepirogenna. Opakowanie jednostkowe gwarantujące bezpieczeństwo przed rozszczelnieniem i przypadkowym uszkodzeniem. Rozmiar:22G 0,8x25mm, przepływ 38ml/min., 20G 1,0x32mm, przepływ 64ml/min., 18G 1,2x38mm, przepływ 105ml/min., 17G 1,5x45mm, przepływ 140ml/min.,16G 1,7x45mm, przepływ 200ml/min.</t>
  </si>
  <si>
    <t>Zestaw jałowy do oddziału szpitalnego :
Serweta chirurgiczna 2- warstwowa bibułowo- foliowa 75x 90 – 1 szt
Pęseta  plastikowa niebieska – 1 szt
Kompres z gazy 7,7 x 7,5 cm – 6 szt
Strzykawka 2-częściowaw opakowaniu papier- folia luer 5 ml – 1 szt
Strzykawka 2- częściowa w opakowaniu papier- folia luer 10 ml – 1 szt
Strzykawka 2- częściowa w opakowaniu papier- folia luer 20 ml – 1 szt
Igła iniekcyjna w opakowaniu papier- folia 0,8 x 40mmm- 3 szt
Ostrze chirurgiczne ze stali węglowej kompatybilnej z rękojeścią nr 11 – 2 szt
Pęseta anatomiczna – 1 szt
Nożyczki chirurgiczne IRIS proste rozmiar 11,5 – 1 szt
Kleszczyki naczyniowe ROCHESTER PEAN proste 18 cm – 1 szt
Kleszczyki naczyniowe ROCHESTER PEAN zakrzywione rozmiar 20 cm – 1 szt
Igłotrzymacz MAYO- HEGAR 15 cm- 1 szt
Miska nerkowa przeźroczysta niebieska z podziałką polipropylen, pojemność 800ml – 1 szt
Opatrunek z przecięciem i wycięciem ,,O’’</t>
  </si>
  <si>
    <t>Nazwa Producenta/nazwa produktu</t>
  </si>
  <si>
    <t>Uwaga : Ze względu na rodzaj posiadanych pomp infuzyjnych tj.  typ MONO 20/50 firmy Kwapisz – w poz. 36 należy zaoferować strzykawki np. Becton Dickinson 20 ml- zgodnie z wymogami producentów tych pomp.
W celu potwierdzenia, że oferowane produkty odpowiadają wymaganiom przez Zamawiającego, Wykonawca złoży wraz z ofertą następujące przedmiotowe środki dowodowe:
- materiały informacyjne ( np. karty katalogowe , foldery, ulotki, badania lub inne materiały ) potwierdzające parametry zaoferowanych produktów – dotyczy zaznaczonych pozycji w kolumnie nr 19.
Wykonawca dołączy do oferty oświadczenie, że wszystkie oferowane produkty będące wyrobami medycznymi posiadają aktualne dokumenty dopuszczające do obrotu oraz spełniają wymagania ustawy z dnia 7 kwietnia 2022 r. o wyrobach medycznych ( Dz.U. z 2022 r. poz.974), jej przepisów przejściowych i wykonawczych oraz Rozporządzenia UE 2017/745 w sprawie wyrobów medycznych- MDR ( jeżeli prawo nakłada obowiązek posiadania takich dokumentów ) lub stosowne oświadczenie, iż do danego produktu nie stosuje się w/w przepisów. Jednocześnie Wykonawca zobowiązuje się na każde żądanie Zamawiającego po podpisaniu umowy do przedłożenia aktualnych kopii dokumentów świadczących o wymaganym dopuszczeniu do obrotu i stosowania w Polsce.</t>
  </si>
  <si>
    <t>proszę o wypełnienie tylko komórek zaznaczonych na żółto (w przypadku obliczania ceny)</t>
  </si>
  <si>
    <t>Uwaga: Jedynie komórki nr 1, 2, 3, 4, 8, 10, 11. 12, 14, 16, 17, 18,19 nie podlegają edycji przez Wykonawcę. Pozostałe komórki winny być wypełnione lub skorygowane przez Wykonawcę.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</si>
</sst>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9" x14ac:knownFonts="1">
    <font>
      <sz val="11"/>
      <color theme="1"/>
      <name val="Aptos Narrow"/>
      <family val="2"/>
      <charset val="238"/>
      <scheme val="minor"/>
    </font>
    <font>
      <b/>
      <sz val="11"/>
      <color theme="1"/>
      <name val="Times New Roman"/>
      <family val="1"/>
      <charset val="238"/>
    </font>
    <font>
      <b/>
      <sz val="10"/>
      <color theme="1"/>
      <name val="Arial"/>
      <family val="2"/>
      <charset val="238"/>
    </font>
    <font>
      <sz val="10"/>
      <color theme="1"/>
      <name val="Times New Roman"/>
      <family val="1"/>
      <charset val="238"/>
    </font>
    <font>
      <b/>
      <sz val="9"/>
      <color rgb="FF000000"/>
      <name val="Times New Roman"/>
      <family val="1"/>
      <charset val="238"/>
    </font>
    <font>
      <b/>
      <sz val="9"/>
      <color theme="1"/>
      <name val="Times New Roman"/>
      <family val="1"/>
      <charset val="238"/>
    </font>
    <font>
      <b/>
      <sz val="10"/>
      <color rgb="FF000000"/>
      <name val="Times New Roman"/>
      <family val="1"/>
      <charset val="238"/>
    </font>
    <font>
      <sz val="7"/>
      <color theme="1"/>
      <name val="Times New Roman"/>
      <family val="1"/>
      <charset val="238"/>
    </font>
    <font>
      <sz val="11"/>
      <color theme="1"/>
      <name val="Times New Roman"/>
      <family val="1"/>
      <charset val="238"/>
    </font>
    <font>
      <sz val="10"/>
      <color theme="1"/>
      <name val="Aptos"/>
      <family val="2"/>
    </font>
    <font>
      <b/>
      <sz val="10"/>
      <color theme="1"/>
      <name val="Aptos"/>
      <family val="2"/>
    </font>
    <font>
      <sz val="8"/>
      <name val="Times New Roman"/>
      <family val="1"/>
      <charset val="238"/>
    </font>
    <font>
      <sz val="12"/>
      <color theme="1"/>
      <name val="Times New Roman"/>
      <family val="1"/>
      <charset val="238"/>
    </font>
    <font>
      <sz val="9"/>
      <color theme="1"/>
      <name val="Times New Roman"/>
      <family val="1"/>
      <charset val="238"/>
    </font>
    <font>
      <sz val="9"/>
      <color rgb="FF385623"/>
      <name val="Times New Roman"/>
      <family val="1"/>
      <charset val="238"/>
    </font>
    <font>
      <b/>
      <sz val="12"/>
      <color theme="1"/>
      <name val="Times New Roman"/>
      <family val="1"/>
      <charset val="238"/>
    </font>
    <font>
      <b/>
      <sz val="10"/>
      <color rgb="FF385623"/>
      <name val="Times New Roman"/>
      <family val="1"/>
      <charset val="238"/>
    </font>
    <font>
      <b/>
      <sz val="11"/>
      <color theme="1"/>
      <name val="Aptos Narrow"/>
      <family val="2"/>
      <scheme val="minor"/>
    </font>
    <font>
      <sz val="11"/>
      <color rgb="FFFF0000"/>
      <name val="Aptos Narrow"/>
      <family val="2"/>
      <charset val="238"/>
      <scheme val="minor"/>
    </font>
  </fonts>
  <fills count="7">
    <fill>
      <patternFill patternType="none"/>
    </fill>
    <fill>
      <patternFill patternType="gray125"/>
    </fill>
    <fill>
      <patternFill patternType="solid">
        <fgColor rgb="FF9F9F9F"/>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26"/>
      </patternFill>
    </fill>
  </fills>
  <borders count="17">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76">
    <xf numFmtId="0" fontId="0" fillId="0" borderId="0" xfId="0"/>
    <xf numFmtId="0" fontId="1" fillId="0" borderId="0" xfId="0" applyFont="1" applyAlignment="1">
      <alignment horizontal="right" vertical="center"/>
    </xf>
    <xf numFmtId="0" fontId="2" fillId="0" borderId="0" xfId="0" applyFont="1" applyAlignment="1">
      <alignment horizontal="left" vertical="center" indent="3"/>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vertical="center"/>
    </xf>
    <xf numFmtId="0" fontId="3" fillId="0" borderId="7" xfId="0" applyFont="1" applyBorder="1" applyAlignment="1">
      <alignment horizontal="center" vertical="center" wrapText="1"/>
    </xf>
    <xf numFmtId="164" fontId="8" fillId="0" borderId="3" xfId="0" applyNumberFormat="1" applyFont="1" applyBorder="1" applyAlignment="1">
      <alignment vertical="center" wrapText="1"/>
    </xf>
    <xf numFmtId="164" fontId="8" fillId="0" borderId="7" xfId="0" applyNumberFormat="1" applyFont="1" applyBorder="1" applyAlignment="1">
      <alignment vertical="center" wrapText="1"/>
    </xf>
    <xf numFmtId="0" fontId="0" fillId="0" borderId="4" xfId="0" applyBorder="1"/>
    <xf numFmtId="164" fontId="0" fillId="0" borderId="4" xfId="0" applyNumberFormat="1" applyBorder="1"/>
    <xf numFmtId="0" fontId="3" fillId="0" borderId="0" xfId="0" applyFont="1" applyAlignment="1">
      <alignment horizontal="center" vertical="center"/>
    </xf>
    <xf numFmtId="0" fontId="0" fillId="3" borderId="7" xfId="0" applyFill="1" applyBorder="1" applyAlignment="1">
      <alignment horizontal="center"/>
    </xf>
    <xf numFmtId="164" fontId="0" fillId="3" borderId="5" xfId="0" applyNumberFormat="1" applyFill="1" applyBorder="1" applyAlignment="1">
      <alignment horizontal="center"/>
    </xf>
    <xf numFmtId="164" fontId="8" fillId="4" borderId="3" xfId="0" applyNumberFormat="1" applyFont="1" applyFill="1" applyBorder="1" applyAlignment="1">
      <alignment vertical="center" wrapText="1"/>
    </xf>
    <xf numFmtId="10" fontId="8" fillId="4" borderId="3" xfId="0" applyNumberFormat="1" applyFont="1" applyFill="1" applyBorder="1" applyAlignment="1">
      <alignment vertical="center" wrapText="1"/>
    </xf>
    <xf numFmtId="0" fontId="0" fillId="4" borderId="0" xfId="0" applyFill="1"/>
    <xf numFmtId="164" fontId="1"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0" fillId="3" borderId="5" xfId="0" applyFill="1" applyBorder="1" applyAlignment="1">
      <alignment horizontal="center"/>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5" borderId="3" xfId="0" applyFont="1" applyFill="1" applyBorder="1" applyAlignment="1">
      <alignment vertical="center" wrapText="1"/>
    </xf>
    <xf numFmtId="0" fontId="0" fillId="5" borderId="4" xfId="0" applyFill="1" applyBorder="1"/>
    <xf numFmtId="0" fontId="0" fillId="5" borderId="0" xfId="0" applyFill="1"/>
    <xf numFmtId="0" fontId="4" fillId="2" borderId="5" xfId="0" applyFont="1" applyFill="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11" fillId="6" borderId="16" xfId="0" applyFont="1" applyFill="1" applyBorder="1" applyAlignment="1">
      <alignment vertical="center" wrapText="1"/>
    </xf>
    <xf numFmtId="0" fontId="11" fillId="6" borderId="16"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horizontal="left" vertical="center" indent="2"/>
    </xf>
    <xf numFmtId="0" fontId="15" fillId="0" borderId="0" xfId="0" applyFont="1" applyAlignment="1">
      <alignment horizontal="left" vertical="center" indent="2"/>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3" fillId="0" borderId="0" xfId="0" applyFont="1" applyAlignment="1">
      <alignment vertical="center"/>
    </xf>
    <xf numFmtId="0" fontId="17" fillId="0" borderId="0" xfId="0" applyFont="1"/>
    <xf numFmtId="0" fontId="18" fillId="0" borderId="0" xfId="0" applyFont="1"/>
    <xf numFmtId="0" fontId="0" fillId="0" borderId="0" xfId="0" applyAlignment="1">
      <alignment horizont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horizontal="right" vertical="center" wrapText="1"/>
    </xf>
    <xf numFmtId="0" fontId="8" fillId="0" borderId="8" xfId="0" applyFont="1" applyBorder="1" applyAlignment="1">
      <alignment horizontal="right" vertical="center" wrapText="1"/>
    </xf>
    <xf numFmtId="0" fontId="8" fillId="0" borderId="11" xfId="0" applyFont="1" applyBorder="1" applyAlignment="1">
      <alignment horizontal="right" vertical="center" wrapText="1"/>
    </xf>
    <xf numFmtId="164" fontId="1" fillId="0" borderId="5" xfId="0" applyNumberFormat="1" applyFont="1" applyBorder="1" applyAlignment="1">
      <alignment vertical="center" wrapText="1"/>
    </xf>
    <xf numFmtId="0" fontId="1" fillId="0" borderId="7" xfId="0" applyFont="1" applyBorder="1" applyAlignment="1">
      <alignment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164" fontId="1"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0" borderId="0" xfId="0" applyAlignment="1">
      <alignment horizontal="center"/>
    </xf>
    <xf numFmtId="0" fontId="18" fillId="0" borderId="4" xfId="0" applyFont="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47"/>
  <sheetViews>
    <sheetView topLeftCell="A34" workbookViewId="0">
      <selection activeCell="A45" sqref="A45:S47"/>
    </sheetView>
  </sheetViews>
  <sheetFormatPr defaultRowHeight="15" x14ac:dyDescent="0.25"/>
  <cols>
    <col min="2" max="2" width="15.85546875" customWidth="1"/>
    <col min="3" max="3" width="10.28515625" customWidth="1"/>
    <col min="4" max="4" width="14.85546875" customWidth="1"/>
    <col min="5" max="5" width="10.5703125" customWidth="1"/>
    <col min="6" max="6" width="17.7109375" customWidth="1"/>
    <col min="7" max="7" width="12.42578125" customWidth="1"/>
    <col min="8" max="8" width="16.5703125" customWidth="1"/>
    <col min="11" max="12" width="11.85546875" customWidth="1"/>
    <col min="13" max="14" width="12.7109375" customWidth="1"/>
    <col min="15" max="15" width="17.5703125" customWidth="1"/>
    <col min="16" max="16" width="10.85546875" bestFit="1" customWidth="1"/>
    <col min="17" max="17" width="10.85546875" customWidth="1"/>
    <col min="18" max="18" width="9.140625" customWidth="1"/>
  </cols>
  <sheetData>
    <row r="3" spans="1:18" x14ac:dyDescent="0.25">
      <c r="A3" s="1"/>
    </row>
    <row r="4" spans="1:18" ht="15.75" thickBot="1" x14ac:dyDescent="0.3">
      <c r="A4" s="2" t="s">
        <v>0</v>
      </c>
    </row>
    <row r="5" spans="1:18" ht="36" customHeight="1" x14ac:dyDescent="0.25">
      <c r="A5" s="55" t="s">
        <v>1</v>
      </c>
      <c r="B5" s="3" t="s">
        <v>2</v>
      </c>
      <c r="C5" s="55" t="s">
        <v>74</v>
      </c>
      <c r="D5" s="55" t="s">
        <v>75</v>
      </c>
      <c r="E5" s="3"/>
      <c r="F5" s="55" t="s">
        <v>383</v>
      </c>
      <c r="G5" s="7" t="s">
        <v>4</v>
      </c>
      <c r="H5" s="3" t="s">
        <v>6</v>
      </c>
      <c r="I5" s="55" t="s">
        <v>8</v>
      </c>
      <c r="J5" s="55" t="s">
        <v>71</v>
      </c>
      <c r="K5" s="55" t="s">
        <v>72</v>
      </c>
      <c r="L5" s="55" t="s">
        <v>68</v>
      </c>
      <c r="M5" s="55" t="s">
        <v>76</v>
      </c>
      <c r="N5" s="55" t="s">
        <v>77</v>
      </c>
      <c r="O5" s="55" t="s">
        <v>78</v>
      </c>
      <c r="P5" s="55" t="s">
        <v>69</v>
      </c>
      <c r="Q5" s="55" t="s">
        <v>73</v>
      </c>
      <c r="R5" s="55" t="s">
        <v>70</v>
      </c>
    </row>
    <row r="6" spans="1:18" x14ac:dyDescent="0.25">
      <c r="A6" s="56"/>
      <c r="B6" s="6" t="s">
        <v>3</v>
      </c>
      <c r="C6" s="56"/>
      <c r="D6" s="56"/>
      <c r="E6" s="6" t="s">
        <v>56</v>
      </c>
      <c r="F6" s="56"/>
      <c r="G6" s="6" t="s">
        <v>5</v>
      </c>
      <c r="H6" s="6" t="s">
        <v>7</v>
      </c>
      <c r="I6" s="56"/>
      <c r="J6" s="56"/>
      <c r="K6" s="56"/>
      <c r="L6" s="56"/>
      <c r="M6" s="56"/>
      <c r="N6" s="56"/>
      <c r="O6" s="56"/>
      <c r="P6" s="56"/>
      <c r="Q6" s="56"/>
      <c r="R6" s="56"/>
    </row>
    <row r="7" spans="1:18" ht="24" x14ac:dyDescent="0.25">
      <c r="A7" s="56"/>
      <c r="B7" s="4"/>
      <c r="C7" s="56"/>
      <c r="D7" s="56"/>
      <c r="E7" s="4"/>
      <c r="F7" s="56"/>
      <c r="G7" s="6" t="s">
        <v>79</v>
      </c>
      <c r="H7" s="4"/>
      <c r="I7" s="56"/>
      <c r="J7" s="56"/>
      <c r="K7" s="56"/>
      <c r="L7" s="56"/>
      <c r="M7" s="56"/>
      <c r="N7" s="56"/>
      <c r="O7" s="56"/>
      <c r="P7" s="56"/>
      <c r="Q7" s="56"/>
      <c r="R7" s="56"/>
    </row>
    <row r="8" spans="1:18" ht="15.75" thickBot="1" x14ac:dyDescent="0.3">
      <c r="A8" s="57"/>
      <c r="B8" s="5"/>
      <c r="C8" s="57"/>
      <c r="D8" s="57"/>
      <c r="E8" s="5"/>
      <c r="F8" s="57"/>
      <c r="G8" s="5"/>
      <c r="H8" s="5"/>
      <c r="I8" s="57"/>
      <c r="J8" s="57"/>
      <c r="K8" s="57"/>
      <c r="L8" s="57"/>
      <c r="M8" s="57"/>
      <c r="N8" s="57"/>
      <c r="O8" s="57"/>
      <c r="P8" s="57"/>
      <c r="Q8" s="57"/>
      <c r="R8" s="57"/>
    </row>
    <row r="9" spans="1:18" ht="15.75" thickBot="1" x14ac:dyDescent="0.3">
      <c r="A9" s="8">
        <v>1</v>
      </c>
      <c r="B9" s="8">
        <v>2</v>
      </c>
      <c r="C9" s="8">
        <v>3</v>
      </c>
      <c r="D9" s="8">
        <v>4</v>
      </c>
      <c r="E9" s="8">
        <v>5</v>
      </c>
      <c r="F9" s="8">
        <v>6</v>
      </c>
      <c r="G9" s="8">
        <v>7</v>
      </c>
      <c r="H9" s="8">
        <v>8</v>
      </c>
      <c r="I9" s="8">
        <v>9</v>
      </c>
      <c r="J9" s="8">
        <v>10</v>
      </c>
      <c r="K9" s="8">
        <v>11</v>
      </c>
      <c r="L9" s="8">
        <v>12</v>
      </c>
      <c r="M9" s="8">
        <v>13</v>
      </c>
      <c r="N9" s="8">
        <v>14</v>
      </c>
      <c r="O9" s="8">
        <v>15</v>
      </c>
      <c r="P9" s="8">
        <v>16</v>
      </c>
      <c r="Q9" s="8">
        <v>17</v>
      </c>
      <c r="R9" s="8">
        <v>18</v>
      </c>
    </row>
    <row r="10" spans="1:18" ht="51.75" thickBot="1" x14ac:dyDescent="0.3">
      <c r="A10" s="9" t="s">
        <v>9</v>
      </c>
      <c r="B10" s="10" t="s">
        <v>10</v>
      </c>
      <c r="C10" s="10">
        <v>1000</v>
      </c>
      <c r="D10" s="28">
        <v>1000</v>
      </c>
      <c r="E10" s="9" t="s">
        <v>57</v>
      </c>
      <c r="F10" s="11"/>
      <c r="G10" s="22">
        <v>0</v>
      </c>
      <c r="H10" s="15">
        <f>D10*G10</f>
        <v>0</v>
      </c>
      <c r="I10" s="23">
        <v>0.23</v>
      </c>
      <c r="J10" s="16">
        <f t="shared" ref="J10:J38" si="0">H10*I10</f>
        <v>0</v>
      </c>
      <c r="K10" s="16">
        <f>H10+J10</f>
        <v>0</v>
      </c>
      <c r="L10" s="17">
        <v>600</v>
      </c>
      <c r="M10" s="32">
        <v>600</v>
      </c>
      <c r="N10" s="17">
        <v>200</v>
      </c>
      <c r="O10" s="32">
        <v>200</v>
      </c>
      <c r="P10" s="18">
        <f t="shared" ref="P10:P38" si="1">G10*O10</f>
        <v>0</v>
      </c>
      <c r="Q10" s="18">
        <f t="shared" ref="Q10:Q38" si="2">I10*P10</f>
        <v>0</v>
      </c>
      <c r="R10" s="18">
        <f>P10+Q10</f>
        <v>0</v>
      </c>
    </row>
    <row r="11" spans="1:18" ht="26.25" thickBot="1" x14ac:dyDescent="0.3">
      <c r="A11" s="9" t="s">
        <v>11</v>
      </c>
      <c r="B11" s="10" t="s">
        <v>12</v>
      </c>
      <c r="C11" s="10">
        <v>30</v>
      </c>
      <c r="D11" s="28">
        <v>30</v>
      </c>
      <c r="E11" s="9" t="s">
        <v>57</v>
      </c>
      <c r="F11" s="11"/>
      <c r="G11" s="22">
        <v>0</v>
      </c>
      <c r="H11" s="15">
        <f>D11*G11</f>
        <v>0</v>
      </c>
      <c r="I11" s="23">
        <v>0.23</v>
      </c>
      <c r="J11" s="16">
        <f t="shared" si="0"/>
        <v>0</v>
      </c>
      <c r="K11" s="16">
        <f>H11+J11</f>
        <v>0</v>
      </c>
      <c r="L11" s="17">
        <v>18</v>
      </c>
      <c r="M11" s="32">
        <v>18</v>
      </c>
      <c r="N11" s="17">
        <v>6</v>
      </c>
      <c r="O11" s="32">
        <v>6</v>
      </c>
      <c r="P11" s="18">
        <f t="shared" si="1"/>
        <v>0</v>
      </c>
      <c r="Q11" s="18">
        <f t="shared" si="2"/>
        <v>0</v>
      </c>
      <c r="R11" s="18">
        <f t="shared" ref="R11:R38" si="3">P11+Q11</f>
        <v>0</v>
      </c>
    </row>
    <row r="12" spans="1:18" ht="64.5" thickBot="1" x14ac:dyDescent="0.3">
      <c r="A12" s="9" t="s">
        <v>13</v>
      </c>
      <c r="B12" s="10" t="s">
        <v>14</v>
      </c>
      <c r="C12" s="10">
        <v>5000</v>
      </c>
      <c r="D12" s="28">
        <v>5000</v>
      </c>
      <c r="E12" s="9" t="s">
        <v>58</v>
      </c>
      <c r="F12" s="11"/>
      <c r="G12" s="22">
        <v>0</v>
      </c>
      <c r="H12" s="15">
        <f t="shared" ref="H12:H38" si="4">D12*G12</f>
        <v>0</v>
      </c>
      <c r="I12" s="23">
        <v>0.08</v>
      </c>
      <c r="J12" s="16">
        <f t="shared" si="0"/>
        <v>0</v>
      </c>
      <c r="K12" s="16">
        <f t="shared" ref="K12:K38" si="5">H12+J12</f>
        <v>0</v>
      </c>
      <c r="L12" s="17">
        <v>3000</v>
      </c>
      <c r="M12" s="32">
        <v>3000</v>
      </c>
      <c r="N12" s="17">
        <v>1000</v>
      </c>
      <c r="O12" s="32">
        <v>1000</v>
      </c>
      <c r="P12" s="18">
        <f t="shared" si="1"/>
        <v>0</v>
      </c>
      <c r="Q12" s="18">
        <f t="shared" si="2"/>
        <v>0</v>
      </c>
      <c r="R12" s="18">
        <f t="shared" si="3"/>
        <v>0</v>
      </c>
    </row>
    <row r="13" spans="1:18" ht="39" thickBot="1" x14ac:dyDescent="0.3">
      <c r="A13" s="9" t="s">
        <v>15</v>
      </c>
      <c r="B13" s="10" t="s">
        <v>16</v>
      </c>
      <c r="C13" s="10">
        <v>12000</v>
      </c>
      <c r="D13" s="28">
        <v>12000</v>
      </c>
      <c r="E13" s="9" t="s">
        <v>58</v>
      </c>
      <c r="F13" s="11"/>
      <c r="G13" s="22">
        <v>0</v>
      </c>
      <c r="H13" s="15">
        <f t="shared" si="4"/>
        <v>0</v>
      </c>
      <c r="I13" s="23">
        <v>0.08</v>
      </c>
      <c r="J13" s="16">
        <f t="shared" si="0"/>
        <v>0</v>
      </c>
      <c r="K13" s="16">
        <f t="shared" si="5"/>
        <v>0</v>
      </c>
      <c r="L13" s="17">
        <v>7200</v>
      </c>
      <c r="M13" s="32">
        <v>7200</v>
      </c>
      <c r="N13" s="17">
        <v>2400</v>
      </c>
      <c r="O13" s="32">
        <v>2400</v>
      </c>
      <c r="P13" s="18">
        <f t="shared" si="1"/>
        <v>0</v>
      </c>
      <c r="Q13" s="18">
        <f t="shared" si="2"/>
        <v>0</v>
      </c>
      <c r="R13" s="18">
        <f t="shared" si="3"/>
        <v>0</v>
      </c>
    </row>
    <row r="14" spans="1:18" ht="15.75" thickBot="1" x14ac:dyDescent="0.3">
      <c r="A14" s="9" t="s">
        <v>17</v>
      </c>
      <c r="B14" s="10" t="s">
        <v>18</v>
      </c>
      <c r="C14" s="10">
        <v>10</v>
      </c>
      <c r="D14" s="28">
        <v>10</v>
      </c>
      <c r="E14" s="9" t="s">
        <v>60</v>
      </c>
      <c r="F14" s="11"/>
      <c r="G14" s="22">
        <v>0</v>
      </c>
      <c r="H14" s="15">
        <f t="shared" si="4"/>
        <v>0</v>
      </c>
      <c r="I14" s="23">
        <v>0.08</v>
      </c>
      <c r="J14" s="16">
        <f t="shared" si="0"/>
        <v>0</v>
      </c>
      <c r="K14" s="16">
        <f t="shared" si="5"/>
        <v>0</v>
      </c>
      <c r="L14" s="17">
        <v>6</v>
      </c>
      <c r="M14" s="32">
        <v>6</v>
      </c>
      <c r="N14" s="17">
        <v>2</v>
      </c>
      <c r="O14" s="32">
        <v>2</v>
      </c>
      <c r="P14" s="18">
        <f t="shared" si="1"/>
        <v>0</v>
      </c>
      <c r="Q14" s="18">
        <f t="shared" si="2"/>
        <v>0</v>
      </c>
      <c r="R14" s="18">
        <f t="shared" si="3"/>
        <v>0</v>
      </c>
    </row>
    <row r="15" spans="1:18" ht="15.75" thickBot="1" x14ac:dyDescent="0.3">
      <c r="A15" s="9" t="s">
        <v>19</v>
      </c>
      <c r="B15" s="10" t="s">
        <v>20</v>
      </c>
      <c r="C15" s="10">
        <v>300</v>
      </c>
      <c r="D15" s="28">
        <v>300</v>
      </c>
      <c r="E15" s="9" t="s">
        <v>60</v>
      </c>
      <c r="F15" s="11"/>
      <c r="G15" s="22">
        <v>0</v>
      </c>
      <c r="H15" s="15">
        <f t="shared" si="4"/>
        <v>0</v>
      </c>
      <c r="I15" s="23">
        <v>0.08</v>
      </c>
      <c r="J15" s="16">
        <f t="shared" si="0"/>
        <v>0</v>
      </c>
      <c r="K15" s="16">
        <f t="shared" si="5"/>
        <v>0</v>
      </c>
      <c r="L15" s="17">
        <v>180</v>
      </c>
      <c r="M15" s="32">
        <v>180</v>
      </c>
      <c r="N15" s="17">
        <v>60</v>
      </c>
      <c r="O15" s="32">
        <v>60</v>
      </c>
      <c r="P15" s="18">
        <f t="shared" si="1"/>
        <v>0</v>
      </c>
      <c r="Q15" s="18">
        <f t="shared" si="2"/>
        <v>0</v>
      </c>
      <c r="R15" s="18">
        <f t="shared" si="3"/>
        <v>0</v>
      </c>
    </row>
    <row r="16" spans="1:18" ht="51.75" thickBot="1" x14ac:dyDescent="0.3">
      <c r="A16" s="9" t="s">
        <v>21</v>
      </c>
      <c r="B16" s="10" t="s">
        <v>22</v>
      </c>
      <c r="C16" s="10">
        <v>30</v>
      </c>
      <c r="D16" s="28">
        <v>30</v>
      </c>
      <c r="E16" s="9" t="s">
        <v>58</v>
      </c>
      <c r="F16" s="11"/>
      <c r="G16" s="22">
        <v>0</v>
      </c>
      <c r="H16" s="15">
        <f t="shared" si="4"/>
        <v>0</v>
      </c>
      <c r="I16" s="23">
        <v>0.08</v>
      </c>
      <c r="J16" s="16">
        <f t="shared" si="0"/>
        <v>0</v>
      </c>
      <c r="K16" s="16">
        <f t="shared" si="5"/>
        <v>0</v>
      </c>
      <c r="L16" s="17">
        <v>18</v>
      </c>
      <c r="M16" s="32">
        <v>18</v>
      </c>
      <c r="N16" s="17">
        <v>6</v>
      </c>
      <c r="O16" s="32">
        <v>6</v>
      </c>
      <c r="P16" s="18">
        <f t="shared" si="1"/>
        <v>0</v>
      </c>
      <c r="Q16" s="18">
        <f t="shared" si="2"/>
        <v>0</v>
      </c>
      <c r="R16" s="18">
        <f t="shared" si="3"/>
        <v>0</v>
      </c>
    </row>
    <row r="17" spans="1:18" ht="77.25" thickBot="1" x14ac:dyDescent="0.3">
      <c r="A17" s="9" t="s">
        <v>23</v>
      </c>
      <c r="B17" s="10" t="s">
        <v>24</v>
      </c>
      <c r="C17" s="10">
        <v>20</v>
      </c>
      <c r="D17" s="28">
        <v>20</v>
      </c>
      <c r="E17" s="9" t="s">
        <v>57</v>
      </c>
      <c r="F17" s="11"/>
      <c r="G17" s="22">
        <v>0</v>
      </c>
      <c r="H17" s="15">
        <f t="shared" si="4"/>
        <v>0</v>
      </c>
      <c r="I17" s="23">
        <v>0.08</v>
      </c>
      <c r="J17" s="16">
        <f t="shared" si="0"/>
        <v>0</v>
      </c>
      <c r="K17" s="16">
        <f t="shared" si="5"/>
        <v>0</v>
      </c>
      <c r="L17" s="17">
        <v>12</v>
      </c>
      <c r="M17" s="32">
        <v>12</v>
      </c>
      <c r="N17" s="17">
        <v>4</v>
      </c>
      <c r="O17" s="32">
        <v>4</v>
      </c>
      <c r="P17" s="18">
        <f t="shared" si="1"/>
        <v>0</v>
      </c>
      <c r="Q17" s="18">
        <f t="shared" si="2"/>
        <v>0</v>
      </c>
      <c r="R17" s="18">
        <f t="shared" si="3"/>
        <v>0</v>
      </c>
    </row>
    <row r="18" spans="1:18" ht="39" thickBot="1" x14ac:dyDescent="0.3">
      <c r="A18" s="9" t="s">
        <v>25</v>
      </c>
      <c r="B18" s="10" t="s">
        <v>26</v>
      </c>
      <c r="C18" s="10">
        <v>50</v>
      </c>
      <c r="D18" s="28">
        <v>50</v>
      </c>
      <c r="E18" s="9" t="s">
        <v>59</v>
      </c>
      <c r="F18" s="11"/>
      <c r="G18" s="22">
        <v>0</v>
      </c>
      <c r="H18" s="15">
        <f t="shared" si="4"/>
        <v>0</v>
      </c>
      <c r="I18" s="23">
        <v>0.08</v>
      </c>
      <c r="J18" s="16">
        <f t="shared" si="0"/>
        <v>0</v>
      </c>
      <c r="K18" s="16">
        <f t="shared" si="5"/>
        <v>0</v>
      </c>
      <c r="L18" s="17">
        <v>30</v>
      </c>
      <c r="M18" s="32">
        <v>30</v>
      </c>
      <c r="N18" s="17">
        <v>10</v>
      </c>
      <c r="O18" s="32">
        <v>10</v>
      </c>
      <c r="P18" s="18">
        <f t="shared" si="1"/>
        <v>0</v>
      </c>
      <c r="Q18" s="18">
        <f t="shared" si="2"/>
        <v>0</v>
      </c>
      <c r="R18" s="18">
        <f t="shared" si="3"/>
        <v>0</v>
      </c>
    </row>
    <row r="19" spans="1:18" ht="51.75" thickBot="1" x14ac:dyDescent="0.3">
      <c r="A19" s="9" t="s">
        <v>27</v>
      </c>
      <c r="B19" s="10" t="s">
        <v>28</v>
      </c>
      <c r="C19" s="10">
        <v>4</v>
      </c>
      <c r="D19" s="28">
        <v>4</v>
      </c>
      <c r="E19" s="9" t="s">
        <v>58</v>
      </c>
      <c r="F19" s="11"/>
      <c r="G19" s="22">
        <v>0</v>
      </c>
      <c r="H19" s="15">
        <f t="shared" si="4"/>
        <v>0</v>
      </c>
      <c r="I19" s="23">
        <v>0.08</v>
      </c>
      <c r="J19" s="16">
        <f t="shared" si="0"/>
        <v>0</v>
      </c>
      <c r="K19" s="16">
        <f t="shared" si="5"/>
        <v>0</v>
      </c>
      <c r="L19" s="17">
        <v>3</v>
      </c>
      <c r="M19" s="32">
        <v>3</v>
      </c>
      <c r="N19" s="17">
        <v>1</v>
      </c>
      <c r="O19" s="32">
        <v>1</v>
      </c>
      <c r="P19" s="18">
        <f t="shared" si="1"/>
        <v>0</v>
      </c>
      <c r="Q19" s="18">
        <f t="shared" si="2"/>
        <v>0</v>
      </c>
      <c r="R19" s="18">
        <f t="shared" si="3"/>
        <v>0</v>
      </c>
    </row>
    <row r="20" spans="1:18" ht="64.5" thickBot="1" x14ac:dyDescent="0.3">
      <c r="A20" s="9" t="s">
        <v>29</v>
      </c>
      <c r="B20" s="10" t="s">
        <v>30</v>
      </c>
      <c r="C20" s="10">
        <v>5</v>
      </c>
      <c r="D20" s="28">
        <v>5</v>
      </c>
      <c r="E20" s="9" t="s">
        <v>61</v>
      </c>
      <c r="F20" s="11"/>
      <c r="G20" s="22">
        <v>0</v>
      </c>
      <c r="H20" s="15">
        <f t="shared" si="4"/>
        <v>0</v>
      </c>
      <c r="I20" s="23">
        <v>0.08</v>
      </c>
      <c r="J20" s="16">
        <f t="shared" si="0"/>
        <v>0</v>
      </c>
      <c r="K20" s="16">
        <f t="shared" si="5"/>
        <v>0</v>
      </c>
      <c r="L20" s="17">
        <v>2</v>
      </c>
      <c r="M20" s="32">
        <v>2</v>
      </c>
      <c r="N20" s="17">
        <v>1</v>
      </c>
      <c r="O20" s="32">
        <v>1</v>
      </c>
      <c r="P20" s="18">
        <f t="shared" si="1"/>
        <v>0</v>
      </c>
      <c r="Q20" s="18">
        <f t="shared" si="2"/>
        <v>0</v>
      </c>
      <c r="R20" s="18">
        <f t="shared" si="3"/>
        <v>0</v>
      </c>
    </row>
    <row r="21" spans="1:18" ht="77.25" thickBot="1" x14ac:dyDescent="0.3">
      <c r="A21" s="9" t="s">
        <v>31</v>
      </c>
      <c r="B21" s="10" t="s">
        <v>32</v>
      </c>
      <c r="C21" s="10">
        <v>3</v>
      </c>
      <c r="D21" s="28">
        <v>3</v>
      </c>
      <c r="E21" s="9" t="s">
        <v>61</v>
      </c>
      <c r="F21" s="11"/>
      <c r="G21" s="22">
        <v>0</v>
      </c>
      <c r="H21" s="15">
        <f t="shared" si="4"/>
        <v>0</v>
      </c>
      <c r="I21" s="23">
        <v>0.08</v>
      </c>
      <c r="J21" s="16">
        <f t="shared" si="0"/>
        <v>0</v>
      </c>
      <c r="K21" s="16">
        <f t="shared" si="5"/>
        <v>0</v>
      </c>
      <c r="L21" s="17">
        <v>2</v>
      </c>
      <c r="M21" s="32">
        <v>2</v>
      </c>
      <c r="N21" s="17">
        <v>1</v>
      </c>
      <c r="O21" s="32">
        <v>1</v>
      </c>
      <c r="P21" s="18">
        <f t="shared" si="1"/>
        <v>0</v>
      </c>
      <c r="Q21" s="18">
        <f t="shared" si="2"/>
        <v>0</v>
      </c>
      <c r="R21" s="18">
        <f t="shared" si="3"/>
        <v>0</v>
      </c>
    </row>
    <row r="22" spans="1:18" ht="90" thickBot="1" x14ac:dyDescent="0.3">
      <c r="A22" s="9" t="s">
        <v>33</v>
      </c>
      <c r="B22" s="10" t="s">
        <v>34</v>
      </c>
      <c r="C22" s="10">
        <v>5</v>
      </c>
      <c r="D22" s="28">
        <v>5</v>
      </c>
      <c r="E22" s="9" t="s">
        <v>60</v>
      </c>
      <c r="F22" s="11"/>
      <c r="G22" s="22">
        <v>0</v>
      </c>
      <c r="H22" s="15">
        <f t="shared" si="4"/>
        <v>0</v>
      </c>
      <c r="I22" s="23">
        <v>0.08</v>
      </c>
      <c r="J22" s="16">
        <f t="shared" si="0"/>
        <v>0</v>
      </c>
      <c r="K22" s="16">
        <f t="shared" si="5"/>
        <v>0</v>
      </c>
      <c r="L22" s="17">
        <v>2</v>
      </c>
      <c r="M22" s="32">
        <v>2</v>
      </c>
      <c r="N22" s="17">
        <v>1</v>
      </c>
      <c r="O22" s="32">
        <v>1</v>
      </c>
      <c r="P22" s="18">
        <f t="shared" si="1"/>
        <v>0</v>
      </c>
      <c r="Q22" s="18">
        <f t="shared" si="2"/>
        <v>0</v>
      </c>
      <c r="R22" s="18">
        <f t="shared" si="3"/>
        <v>0</v>
      </c>
    </row>
    <row r="23" spans="1:18" ht="51.75" thickBot="1" x14ac:dyDescent="0.3">
      <c r="A23" s="9" t="s">
        <v>35</v>
      </c>
      <c r="B23" s="10" t="s">
        <v>36</v>
      </c>
      <c r="C23" s="10">
        <v>2</v>
      </c>
      <c r="D23" s="28">
        <v>2</v>
      </c>
      <c r="E23" s="9" t="s">
        <v>60</v>
      </c>
      <c r="F23" s="11"/>
      <c r="G23" s="22">
        <v>0</v>
      </c>
      <c r="H23" s="15">
        <f t="shared" si="4"/>
        <v>0</v>
      </c>
      <c r="I23" s="23">
        <v>0.08</v>
      </c>
      <c r="J23" s="16">
        <f t="shared" si="0"/>
        <v>0</v>
      </c>
      <c r="K23" s="16">
        <f t="shared" si="5"/>
        <v>0</v>
      </c>
      <c r="L23" s="17">
        <v>2</v>
      </c>
      <c r="M23" s="32">
        <v>2</v>
      </c>
      <c r="N23" s="17">
        <v>1</v>
      </c>
      <c r="O23" s="32">
        <v>1</v>
      </c>
      <c r="P23" s="18">
        <f t="shared" si="1"/>
        <v>0</v>
      </c>
      <c r="Q23" s="18">
        <f t="shared" si="2"/>
        <v>0</v>
      </c>
      <c r="R23" s="18">
        <f t="shared" si="3"/>
        <v>0</v>
      </c>
    </row>
    <row r="24" spans="1:18" ht="102.75" thickBot="1" x14ac:dyDescent="0.3">
      <c r="A24" s="9" t="s">
        <v>37</v>
      </c>
      <c r="B24" s="10" t="s">
        <v>38</v>
      </c>
      <c r="C24" s="10">
        <v>10000</v>
      </c>
      <c r="D24" s="28">
        <v>10000</v>
      </c>
      <c r="E24" s="9" t="s">
        <v>58</v>
      </c>
      <c r="F24" s="11"/>
      <c r="G24" s="22">
        <v>0</v>
      </c>
      <c r="H24" s="15">
        <f t="shared" si="4"/>
        <v>0</v>
      </c>
      <c r="I24" s="23">
        <v>0.08</v>
      </c>
      <c r="J24" s="16">
        <f t="shared" si="0"/>
        <v>0</v>
      </c>
      <c r="K24" s="16">
        <f t="shared" si="5"/>
        <v>0</v>
      </c>
      <c r="L24" s="17">
        <v>6000</v>
      </c>
      <c r="M24" s="32">
        <v>6000</v>
      </c>
      <c r="N24" s="17">
        <v>2000</v>
      </c>
      <c r="O24" s="32">
        <v>2000</v>
      </c>
      <c r="P24" s="18">
        <f t="shared" si="1"/>
        <v>0</v>
      </c>
      <c r="Q24" s="18">
        <f t="shared" si="2"/>
        <v>0</v>
      </c>
      <c r="R24" s="18">
        <f t="shared" si="3"/>
        <v>0</v>
      </c>
    </row>
    <row r="25" spans="1:18" ht="77.25" thickBot="1" x14ac:dyDescent="0.3">
      <c r="A25" s="9" t="s">
        <v>39</v>
      </c>
      <c r="B25" s="10" t="s">
        <v>40</v>
      </c>
      <c r="C25" s="10">
        <v>5</v>
      </c>
      <c r="D25" s="28">
        <v>5</v>
      </c>
      <c r="E25" s="9" t="s">
        <v>61</v>
      </c>
      <c r="F25" s="11"/>
      <c r="G25" s="22">
        <v>0</v>
      </c>
      <c r="H25" s="15">
        <f t="shared" si="4"/>
        <v>0</v>
      </c>
      <c r="I25" s="23">
        <v>0.08</v>
      </c>
      <c r="J25" s="16">
        <f t="shared" si="0"/>
        <v>0</v>
      </c>
      <c r="K25" s="16">
        <f t="shared" si="5"/>
        <v>0</v>
      </c>
      <c r="L25" s="17">
        <v>3</v>
      </c>
      <c r="M25" s="32">
        <v>3</v>
      </c>
      <c r="N25" s="17">
        <v>1</v>
      </c>
      <c r="O25" s="32">
        <v>1</v>
      </c>
      <c r="P25" s="18">
        <f t="shared" si="1"/>
        <v>0</v>
      </c>
      <c r="Q25" s="18">
        <f t="shared" si="2"/>
        <v>0</v>
      </c>
      <c r="R25" s="18">
        <f t="shared" si="3"/>
        <v>0</v>
      </c>
    </row>
    <row r="26" spans="1:18" ht="77.25" thickBot="1" x14ac:dyDescent="0.3">
      <c r="A26" s="9" t="s">
        <v>41</v>
      </c>
      <c r="B26" s="10" t="s">
        <v>42</v>
      </c>
      <c r="C26" s="10">
        <v>3</v>
      </c>
      <c r="D26" s="28">
        <v>3</v>
      </c>
      <c r="E26" s="9" t="s">
        <v>61</v>
      </c>
      <c r="F26" s="11"/>
      <c r="G26" s="22">
        <v>0</v>
      </c>
      <c r="H26" s="15">
        <f t="shared" si="4"/>
        <v>0</v>
      </c>
      <c r="I26" s="23">
        <v>0.08</v>
      </c>
      <c r="J26" s="16">
        <f t="shared" si="0"/>
        <v>0</v>
      </c>
      <c r="K26" s="16">
        <f t="shared" si="5"/>
        <v>0</v>
      </c>
      <c r="L26" s="17">
        <v>1</v>
      </c>
      <c r="M26" s="32">
        <v>1</v>
      </c>
      <c r="N26" s="17">
        <v>1</v>
      </c>
      <c r="O26" s="32">
        <v>1</v>
      </c>
      <c r="P26" s="18">
        <f t="shared" si="1"/>
        <v>0</v>
      </c>
      <c r="Q26" s="18">
        <f t="shared" si="2"/>
        <v>0</v>
      </c>
      <c r="R26" s="18">
        <f t="shared" si="3"/>
        <v>0</v>
      </c>
    </row>
    <row r="27" spans="1:18" ht="102.75" thickBot="1" x14ac:dyDescent="0.3">
      <c r="A27" s="9" t="s">
        <v>43</v>
      </c>
      <c r="B27" s="10" t="s">
        <v>44</v>
      </c>
      <c r="C27" s="10">
        <v>5</v>
      </c>
      <c r="D27" s="28">
        <v>5</v>
      </c>
      <c r="E27" s="9" t="s">
        <v>61</v>
      </c>
      <c r="F27" s="11"/>
      <c r="G27" s="22">
        <v>0</v>
      </c>
      <c r="H27" s="15">
        <f t="shared" si="4"/>
        <v>0</v>
      </c>
      <c r="I27" s="23">
        <v>0.08</v>
      </c>
      <c r="J27" s="16">
        <f t="shared" si="0"/>
        <v>0</v>
      </c>
      <c r="K27" s="16">
        <f t="shared" si="5"/>
        <v>0</v>
      </c>
      <c r="L27" s="17">
        <v>2</v>
      </c>
      <c r="M27" s="32">
        <v>2</v>
      </c>
      <c r="N27" s="17">
        <v>1</v>
      </c>
      <c r="O27" s="32">
        <v>1</v>
      </c>
      <c r="P27" s="18">
        <f t="shared" si="1"/>
        <v>0</v>
      </c>
      <c r="Q27" s="18">
        <f t="shared" si="2"/>
        <v>0</v>
      </c>
      <c r="R27" s="18">
        <f t="shared" si="3"/>
        <v>0</v>
      </c>
    </row>
    <row r="28" spans="1:18" ht="90" thickBot="1" x14ac:dyDescent="0.3">
      <c r="A28" s="9" t="s">
        <v>45</v>
      </c>
      <c r="B28" s="10" t="s">
        <v>46</v>
      </c>
      <c r="C28" s="10">
        <v>5</v>
      </c>
      <c r="D28" s="28">
        <v>5</v>
      </c>
      <c r="E28" s="9" t="s">
        <v>61</v>
      </c>
      <c r="F28" s="11"/>
      <c r="G28" s="22">
        <v>0</v>
      </c>
      <c r="H28" s="15">
        <f t="shared" si="4"/>
        <v>0</v>
      </c>
      <c r="I28" s="23">
        <v>0.08</v>
      </c>
      <c r="J28" s="16">
        <f t="shared" si="0"/>
        <v>0</v>
      </c>
      <c r="K28" s="16">
        <f t="shared" si="5"/>
        <v>0</v>
      </c>
      <c r="L28" s="17">
        <v>3</v>
      </c>
      <c r="M28" s="32">
        <v>3</v>
      </c>
      <c r="N28" s="17">
        <v>1</v>
      </c>
      <c r="O28" s="32">
        <v>1</v>
      </c>
      <c r="P28" s="18">
        <f t="shared" si="1"/>
        <v>0</v>
      </c>
      <c r="Q28" s="18">
        <f t="shared" si="2"/>
        <v>0</v>
      </c>
      <c r="R28" s="18">
        <f t="shared" si="3"/>
        <v>0</v>
      </c>
    </row>
    <row r="29" spans="1:18" ht="230.25" thickBot="1" x14ac:dyDescent="0.3">
      <c r="A29" s="9">
        <v>20</v>
      </c>
      <c r="B29" s="10" t="s">
        <v>65</v>
      </c>
      <c r="C29" s="10">
        <v>2</v>
      </c>
      <c r="D29" s="29">
        <v>2</v>
      </c>
      <c r="E29" s="14" t="s">
        <v>58</v>
      </c>
      <c r="F29" s="12"/>
      <c r="G29" s="22">
        <v>0</v>
      </c>
      <c r="H29" s="15">
        <f t="shared" si="4"/>
        <v>0</v>
      </c>
      <c r="I29" s="23">
        <v>0.08</v>
      </c>
      <c r="J29" s="16">
        <f t="shared" si="0"/>
        <v>0</v>
      </c>
      <c r="K29" s="16">
        <f t="shared" si="5"/>
        <v>0</v>
      </c>
      <c r="L29" s="17">
        <v>0</v>
      </c>
      <c r="M29" s="32">
        <v>0</v>
      </c>
      <c r="N29" s="17">
        <v>1</v>
      </c>
      <c r="O29" s="32">
        <v>1</v>
      </c>
      <c r="P29" s="18">
        <f t="shared" si="1"/>
        <v>0</v>
      </c>
      <c r="Q29" s="18">
        <f t="shared" si="2"/>
        <v>0</v>
      </c>
      <c r="R29" s="18">
        <f t="shared" si="3"/>
        <v>0</v>
      </c>
    </row>
    <row r="30" spans="1:18" ht="230.25" thickBot="1" x14ac:dyDescent="0.3">
      <c r="A30" s="9">
        <v>21</v>
      </c>
      <c r="B30" s="10" t="s">
        <v>66</v>
      </c>
      <c r="C30" s="10">
        <v>2</v>
      </c>
      <c r="D30" s="30">
        <v>2</v>
      </c>
      <c r="E30" s="14" t="s">
        <v>58</v>
      </c>
      <c r="F30" s="12"/>
      <c r="G30" s="22">
        <v>0</v>
      </c>
      <c r="H30" s="15">
        <f t="shared" si="4"/>
        <v>0</v>
      </c>
      <c r="I30" s="23">
        <v>0.08</v>
      </c>
      <c r="J30" s="16">
        <f t="shared" si="0"/>
        <v>0</v>
      </c>
      <c r="K30" s="16">
        <f t="shared" si="5"/>
        <v>0</v>
      </c>
      <c r="L30" s="17">
        <v>0</v>
      </c>
      <c r="M30" s="32">
        <v>0</v>
      </c>
      <c r="N30" s="17">
        <v>1</v>
      </c>
      <c r="O30" s="32">
        <v>1</v>
      </c>
      <c r="P30" s="18">
        <f t="shared" si="1"/>
        <v>0</v>
      </c>
      <c r="Q30" s="18">
        <f t="shared" si="2"/>
        <v>0</v>
      </c>
      <c r="R30" s="18">
        <f t="shared" si="3"/>
        <v>0</v>
      </c>
    </row>
    <row r="31" spans="1:18" ht="294" thickBot="1" x14ac:dyDescent="0.3">
      <c r="A31" s="9">
        <v>22</v>
      </c>
      <c r="B31" s="10" t="s">
        <v>67</v>
      </c>
      <c r="C31" s="10">
        <v>5</v>
      </c>
      <c r="D31" s="30">
        <v>5</v>
      </c>
      <c r="E31" s="14" t="s">
        <v>58</v>
      </c>
      <c r="F31" s="12"/>
      <c r="G31" s="22">
        <v>0</v>
      </c>
      <c r="H31" s="15">
        <f t="shared" si="4"/>
        <v>0</v>
      </c>
      <c r="I31" s="23">
        <v>0.08</v>
      </c>
      <c r="J31" s="16">
        <f t="shared" si="0"/>
        <v>0</v>
      </c>
      <c r="K31" s="16">
        <f t="shared" si="5"/>
        <v>0</v>
      </c>
      <c r="L31" s="17">
        <v>3</v>
      </c>
      <c r="M31" s="32">
        <v>3</v>
      </c>
      <c r="N31" s="17">
        <v>1</v>
      </c>
      <c r="O31" s="32">
        <v>1</v>
      </c>
      <c r="P31" s="18">
        <f t="shared" si="1"/>
        <v>0</v>
      </c>
      <c r="Q31" s="18">
        <f t="shared" si="2"/>
        <v>0</v>
      </c>
      <c r="R31" s="18">
        <f t="shared" si="3"/>
        <v>0</v>
      </c>
    </row>
    <row r="32" spans="1:18" ht="26.25" thickBot="1" x14ac:dyDescent="0.3">
      <c r="A32" s="9">
        <v>23</v>
      </c>
      <c r="B32" s="10" t="s">
        <v>47</v>
      </c>
      <c r="C32" s="10">
        <v>1</v>
      </c>
      <c r="D32" s="31">
        <v>1</v>
      </c>
      <c r="E32" s="10" t="s">
        <v>62</v>
      </c>
      <c r="F32" s="11"/>
      <c r="G32" s="22">
        <v>0</v>
      </c>
      <c r="H32" s="15">
        <f t="shared" si="4"/>
        <v>0</v>
      </c>
      <c r="I32" s="23">
        <v>0.08</v>
      </c>
      <c r="J32" s="16">
        <f t="shared" si="0"/>
        <v>0</v>
      </c>
      <c r="K32" s="16">
        <f t="shared" si="5"/>
        <v>0</v>
      </c>
      <c r="L32" s="17">
        <v>0</v>
      </c>
      <c r="M32" s="32">
        <v>0</v>
      </c>
      <c r="N32" s="17">
        <v>1</v>
      </c>
      <c r="O32" s="32">
        <v>1</v>
      </c>
      <c r="P32" s="18">
        <f t="shared" si="1"/>
        <v>0</v>
      </c>
      <c r="Q32" s="18">
        <f t="shared" si="2"/>
        <v>0</v>
      </c>
      <c r="R32" s="18">
        <f t="shared" si="3"/>
        <v>0</v>
      </c>
    </row>
    <row r="33" spans="1:19" ht="77.25" thickBot="1" x14ac:dyDescent="0.3">
      <c r="A33" s="9">
        <v>24</v>
      </c>
      <c r="B33" s="10" t="s">
        <v>48</v>
      </c>
      <c r="C33" s="10">
        <v>1</v>
      </c>
      <c r="D33" s="31">
        <v>1</v>
      </c>
      <c r="E33" s="10" t="s">
        <v>63</v>
      </c>
      <c r="F33" s="11"/>
      <c r="G33" s="22">
        <v>0</v>
      </c>
      <c r="H33" s="15">
        <f t="shared" si="4"/>
        <v>0</v>
      </c>
      <c r="I33" s="23">
        <v>0.08</v>
      </c>
      <c r="J33" s="16">
        <f t="shared" si="0"/>
        <v>0</v>
      </c>
      <c r="K33" s="16">
        <f t="shared" si="5"/>
        <v>0</v>
      </c>
      <c r="L33" s="17">
        <v>0</v>
      </c>
      <c r="M33" s="32">
        <v>0</v>
      </c>
      <c r="N33" s="17">
        <v>1</v>
      </c>
      <c r="O33" s="32">
        <v>1</v>
      </c>
      <c r="P33" s="18">
        <f t="shared" si="1"/>
        <v>0</v>
      </c>
      <c r="Q33" s="18">
        <f t="shared" si="2"/>
        <v>0</v>
      </c>
      <c r="R33" s="18">
        <f t="shared" si="3"/>
        <v>0</v>
      </c>
    </row>
    <row r="34" spans="1:19" ht="102.75" thickBot="1" x14ac:dyDescent="0.3">
      <c r="A34" s="9">
        <v>25</v>
      </c>
      <c r="B34" s="10" t="s">
        <v>49</v>
      </c>
      <c r="C34" s="10">
        <v>1</v>
      </c>
      <c r="D34" s="31">
        <v>1</v>
      </c>
      <c r="E34" s="10" t="s">
        <v>64</v>
      </c>
      <c r="F34" s="11"/>
      <c r="G34" s="22">
        <v>0</v>
      </c>
      <c r="H34" s="15">
        <f t="shared" si="4"/>
        <v>0</v>
      </c>
      <c r="I34" s="23">
        <v>0.08</v>
      </c>
      <c r="J34" s="16">
        <f t="shared" si="0"/>
        <v>0</v>
      </c>
      <c r="K34" s="16">
        <f t="shared" si="5"/>
        <v>0</v>
      </c>
      <c r="L34" s="17">
        <v>0</v>
      </c>
      <c r="M34" s="32">
        <v>0</v>
      </c>
      <c r="N34" s="17">
        <v>1</v>
      </c>
      <c r="O34" s="32">
        <v>1</v>
      </c>
      <c r="P34" s="18">
        <f t="shared" si="1"/>
        <v>0</v>
      </c>
      <c r="Q34" s="18">
        <f t="shared" si="2"/>
        <v>0</v>
      </c>
      <c r="R34" s="18">
        <f t="shared" si="3"/>
        <v>0</v>
      </c>
    </row>
    <row r="35" spans="1:19" ht="39" thickBot="1" x14ac:dyDescent="0.3">
      <c r="A35" s="9">
        <v>26</v>
      </c>
      <c r="B35" s="10" t="s">
        <v>50</v>
      </c>
      <c r="C35" s="10">
        <v>1</v>
      </c>
      <c r="D35" s="31">
        <v>1</v>
      </c>
      <c r="E35" s="10" t="s">
        <v>64</v>
      </c>
      <c r="F35" s="11"/>
      <c r="G35" s="22">
        <v>0</v>
      </c>
      <c r="H35" s="15">
        <f t="shared" si="4"/>
        <v>0</v>
      </c>
      <c r="I35" s="23">
        <v>0.08</v>
      </c>
      <c r="J35" s="16">
        <f t="shared" si="0"/>
        <v>0</v>
      </c>
      <c r="K35" s="16">
        <f t="shared" si="5"/>
        <v>0</v>
      </c>
      <c r="L35" s="17">
        <v>0</v>
      </c>
      <c r="M35" s="32">
        <v>0</v>
      </c>
      <c r="N35" s="17">
        <v>1</v>
      </c>
      <c r="O35" s="32">
        <v>1</v>
      </c>
      <c r="P35" s="18">
        <f t="shared" si="1"/>
        <v>0</v>
      </c>
      <c r="Q35" s="18">
        <f t="shared" si="2"/>
        <v>0</v>
      </c>
      <c r="R35" s="18">
        <f t="shared" si="3"/>
        <v>0</v>
      </c>
    </row>
    <row r="36" spans="1:19" ht="26.25" thickBot="1" x14ac:dyDescent="0.3">
      <c r="A36" s="9">
        <v>27</v>
      </c>
      <c r="B36" s="10" t="s">
        <v>51</v>
      </c>
      <c r="C36" s="10">
        <v>10</v>
      </c>
      <c r="D36" s="31">
        <v>10</v>
      </c>
      <c r="E36" s="10" t="s">
        <v>64</v>
      </c>
      <c r="F36" s="11"/>
      <c r="G36" s="22">
        <v>0</v>
      </c>
      <c r="H36" s="15">
        <f t="shared" si="4"/>
        <v>0</v>
      </c>
      <c r="I36" s="23">
        <v>0.08</v>
      </c>
      <c r="J36" s="16">
        <f t="shared" si="0"/>
        <v>0</v>
      </c>
      <c r="K36" s="16">
        <f t="shared" si="5"/>
        <v>0</v>
      </c>
      <c r="L36" s="17">
        <v>6</v>
      </c>
      <c r="M36" s="32">
        <v>6</v>
      </c>
      <c r="N36" s="17">
        <v>2</v>
      </c>
      <c r="O36" s="32">
        <v>2</v>
      </c>
      <c r="P36" s="18">
        <f t="shared" si="1"/>
        <v>0</v>
      </c>
      <c r="Q36" s="18">
        <f t="shared" si="2"/>
        <v>0</v>
      </c>
      <c r="R36" s="18">
        <f t="shared" si="3"/>
        <v>0</v>
      </c>
    </row>
    <row r="37" spans="1:19" ht="39" thickBot="1" x14ac:dyDescent="0.3">
      <c r="A37" s="9">
        <v>28</v>
      </c>
      <c r="B37" s="10" t="s">
        <v>52</v>
      </c>
      <c r="C37" s="10">
        <v>1</v>
      </c>
      <c r="D37" s="31">
        <v>1</v>
      </c>
      <c r="E37" s="10" t="s">
        <v>62</v>
      </c>
      <c r="F37" s="11"/>
      <c r="G37" s="22">
        <v>0</v>
      </c>
      <c r="H37" s="15">
        <f t="shared" si="4"/>
        <v>0</v>
      </c>
      <c r="I37" s="23">
        <v>0.08</v>
      </c>
      <c r="J37" s="16">
        <f t="shared" si="0"/>
        <v>0</v>
      </c>
      <c r="K37" s="16">
        <f t="shared" si="5"/>
        <v>0</v>
      </c>
      <c r="L37" s="17">
        <v>0</v>
      </c>
      <c r="M37" s="32">
        <v>0</v>
      </c>
      <c r="N37" s="17">
        <v>1</v>
      </c>
      <c r="O37" s="32">
        <v>1</v>
      </c>
      <c r="P37" s="18">
        <f t="shared" si="1"/>
        <v>0</v>
      </c>
      <c r="Q37" s="18">
        <f t="shared" si="2"/>
        <v>0</v>
      </c>
      <c r="R37" s="18">
        <f t="shared" si="3"/>
        <v>0</v>
      </c>
    </row>
    <row r="38" spans="1:19" ht="26.25" thickBot="1" x14ac:dyDescent="0.3">
      <c r="A38" s="9">
        <v>29</v>
      </c>
      <c r="B38" s="10" t="s">
        <v>53</v>
      </c>
      <c r="C38" s="10">
        <v>10</v>
      </c>
      <c r="D38" s="31">
        <v>10</v>
      </c>
      <c r="E38" s="10" t="s">
        <v>62</v>
      </c>
      <c r="F38" s="11"/>
      <c r="G38" s="22">
        <v>0</v>
      </c>
      <c r="H38" s="15">
        <f t="shared" si="4"/>
        <v>0</v>
      </c>
      <c r="I38" s="23">
        <v>0.08</v>
      </c>
      <c r="J38" s="16">
        <f t="shared" si="0"/>
        <v>0</v>
      </c>
      <c r="K38" s="16">
        <f t="shared" si="5"/>
        <v>0</v>
      </c>
      <c r="L38" s="17">
        <v>6</v>
      </c>
      <c r="M38" s="32">
        <v>6</v>
      </c>
      <c r="N38" s="17">
        <v>2</v>
      </c>
      <c r="O38" s="32">
        <v>2</v>
      </c>
      <c r="P38" s="18">
        <f t="shared" si="1"/>
        <v>0</v>
      </c>
      <c r="Q38" s="18">
        <f t="shared" si="2"/>
        <v>0</v>
      </c>
      <c r="R38" s="18">
        <f t="shared" si="3"/>
        <v>0</v>
      </c>
    </row>
    <row r="39" spans="1:19" x14ac:dyDescent="0.25">
      <c r="A39" s="58"/>
      <c r="B39" s="59"/>
      <c r="C39" s="59"/>
      <c r="D39" s="59"/>
      <c r="E39" s="59"/>
      <c r="F39" s="59"/>
      <c r="G39" s="60"/>
      <c r="H39" s="64">
        <f>SUM(H10:H38)</f>
        <v>0</v>
      </c>
      <c r="I39" s="66"/>
      <c r="J39" s="68"/>
      <c r="K39" s="70">
        <f>SUM(K10:K38)</f>
        <v>0</v>
      </c>
      <c r="L39" s="25"/>
      <c r="M39" s="72"/>
      <c r="N39" s="27"/>
      <c r="O39" s="72"/>
      <c r="P39" s="64">
        <f>SUM(P10:P38)</f>
        <v>0</v>
      </c>
      <c r="Q39" s="21"/>
      <c r="R39" s="64">
        <f>SUM(R10:R38)</f>
        <v>0</v>
      </c>
    </row>
    <row r="40" spans="1:19" ht="15.75" thickBot="1" x14ac:dyDescent="0.3">
      <c r="A40" s="61" t="s">
        <v>54</v>
      </c>
      <c r="B40" s="62"/>
      <c r="C40" s="62"/>
      <c r="D40" s="62"/>
      <c r="E40" s="62"/>
      <c r="F40" s="62"/>
      <c r="G40" s="63"/>
      <c r="H40" s="65"/>
      <c r="I40" s="67"/>
      <c r="J40" s="69"/>
      <c r="K40" s="71"/>
      <c r="L40" s="26"/>
      <c r="M40" s="73"/>
      <c r="N40" s="20"/>
      <c r="O40" s="73"/>
      <c r="P40" s="65"/>
      <c r="Q40" s="20"/>
      <c r="R40" s="65"/>
    </row>
    <row r="41" spans="1:19" x14ac:dyDescent="0.25">
      <c r="A41" s="13"/>
    </row>
    <row r="42" spans="1:19" x14ac:dyDescent="0.25">
      <c r="A42" s="54" t="s">
        <v>55</v>
      </c>
      <c r="B42" s="54"/>
      <c r="C42" s="54"/>
      <c r="D42" s="54"/>
      <c r="E42" s="54"/>
      <c r="F42" s="54"/>
      <c r="G42" s="54"/>
      <c r="H42" s="54"/>
      <c r="I42" s="54"/>
      <c r="J42" s="54"/>
      <c r="K42" s="54"/>
      <c r="L42" s="54"/>
      <c r="M42" s="54"/>
      <c r="N42" s="54"/>
      <c r="O42" s="54"/>
      <c r="P42" s="54"/>
      <c r="Q42" s="19"/>
    </row>
    <row r="45" spans="1:19" x14ac:dyDescent="0.25">
      <c r="A45" s="24"/>
      <c r="B45" t="s">
        <v>385</v>
      </c>
    </row>
    <row r="46" spans="1:19" x14ac:dyDescent="0.25">
      <c r="A46" s="33"/>
      <c r="B46" s="53" t="s">
        <v>209</v>
      </c>
      <c r="C46" s="53"/>
      <c r="D46" s="53"/>
      <c r="E46" s="53"/>
      <c r="F46" s="53"/>
      <c r="G46" s="53"/>
      <c r="H46" s="53"/>
      <c r="I46" s="53"/>
      <c r="J46" s="53"/>
      <c r="K46" s="53"/>
      <c r="L46" s="53"/>
      <c r="M46" s="53"/>
      <c r="N46" s="53"/>
      <c r="O46" s="53"/>
      <c r="P46" s="53"/>
      <c r="Q46" s="53"/>
      <c r="R46" s="53"/>
      <c r="S46" s="53"/>
    </row>
    <row r="47" spans="1:19" ht="59.25" customHeight="1" x14ac:dyDescent="0.25">
      <c r="A47" s="52" t="s">
        <v>386</v>
      </c>
    </row>
  </sheetData>
  <mergeCells count="26">
    <mergeCell ref="K5:K8"/>
    <mergeCell ref="J5:J8"/>
    <mergeCell ref="K39:K40"/>
    <mergeCell ref="Q5:Q8"/>
    <mergeCell ref="R39:R40"/>
    <mergeCell ref="P39:P40"/>
    <mergeCell ref="M39:M40"/>
    <mergeCell ref="O39:O40"/>
    <mergeCell ref="L5:L8"/>
    <mergeCell ref="N5:N8"/>
    <mergeCell ref="B46:S46"/>
    <mergeCell ref="A42:P42"/>
    <mergeCell ref="M5:M8"/>
    <mergeCell ref="O5:O8"/>
    <mergeCell ref="P5:P8"/>
    <mergeCell ref="A39:G39"/>
    <mergeCell ref="A40:G40"/>
    <mergeCell ref="H39:H40"/>
    <mergeCell ref="I39:I40"/>
    <mergeCell ref="J39:J40"/>
    <mergeCell ref="A5:A8"/>
    <mergeCell ref="F5:F8"/>
    <mergeCell ref="I5:I8"/>
    <mergeCell ref="C5:C8"/>
    <mergeCell ref="D5:D8"/>
    <mergeCell ref="R5:R8"/>
  </mergeCell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S176"/>
  <sheetViews>
    <sheetView topLeftCell="A155" workbookViewId="0">
      <selection activeCell="A163" sqref="A163:S165"/>
    </sheetView>
  </sheetViews>
  <sheetFormatPr defaultRowHeight="15" x14ac:dyDescent="0.25"/>
  <cols>
    <col min="2" max="2" width="27.5703125" customWidth="1"/>
    <col min="8" max="8" width="15" customWidth="1"/>
    <col min="9" max="9" width="9.5703125" customWidth="1"/>
    <col min="11" max="11" width="15.42578125" customWidth="1"/>
    <col min="16" max="16" width="13.5703125" customWidth="1"/>
    <col min="17" max="18" width="12.85546875" customWidth="1"/>
  </cols>
  <sheetData>
    <row r="3" spans="1:19" ht="15.75" thickBot="1" x14ac:dyDescent="0.3">
      <c r="A3" s="2" t="s">
        <v>370</v>
      </c>
    </row>
    <row r="4" spans="1:19" ht="25.5" customHeight="1" x14ac:dyDescent="0.25">
      <c r="A4" s="55" t="s">
        <v>1</v>
      </c>
      <c r="B4" s="3" t="s">
        <v>2</v>
      </c>
      <c r="C4" s="55" t="s">
        <v>74</v>
      </c>
      <c r="D4" s="55" t="s">
        <v>75</v>
      </c>
      <c r="E4" s="3"/>
      <c r="F4" s="55" t="s">
        <v>383</v>
      </c>
      <c r="G4" s="7" t="s">
        <v>4</v>
      </c>
      <c r="H4" s="3" t="s">
        <v>6</v>
      </c>
      <c r="I4" s="55" t="s">
        <v>8</v>
      </c>
      <c r="J4" s="55" t="s">
        <v>71</v>
      </c>
      <c r="K4" s="55" t="s">
        <v>72</v>
      </c>
      <c r="L4" s="55" t="s">
        <v>68</v>
      </c>
      <c r="M4" s="55" t="s">
        <v>76</v>
      </c>
      <c r="N4" s="55" t="s">
        <v>77</v>
      </c>
      <c r="O4" s="55" t="s">
        <v>78</v>
      </c>
      <c r="P4" s="55" t="s">
        <v>69</v>
      </c>
      <c r="Q4" s="55" t="s">
        <v>73</v>
      </c>
      <c r="R4" s="55" t="s">
        <v>233</v>
      </c>
      <c r="S4" s="55" t="s">
        <v>231</v>
      </c>
    </row>
    <row r="5" spans="1:19" ht="24" x14ac:dyDescent="0.25">
      <c r="A5" s="56"/>
      <c r="B5" s="6" t="s">
        <v>3</v>
      </c>
      <c r="C5" s="56"/>
      <c r="D5" s="56"/>
      <c r="E5" s="6" t="s">
        <v>56</v>
      </c>
      <c r="F5" s="56"/>
      <c r="G5" s="6" t="s">
        <v>5</v>
      </c>
      <c r="H5" s="6" t="s">
        <v>7</v>
      </c>
      <c r="I5" s="56"/>
      <c r="J5" s="56"/>
      <c r="K5" s="56"/>
      <c r="L5" s="56"/>
      <c r="M5" s="56"/>
      <c r="N5" s="56"/>
      <c r="O5" s="56"/>
      <c r="P5" s="56"/>
      <c r="Q5" s="56"/>
      <c r="R5" s="56"/>
      <c r="S5" s="56"/>
    </row>
    <row r="6" spans="1:19" ht="48" x14ac:dyDescent="0.25">
      <c r="A6" s="56"/>
      <c r="B6" s="4"/>
      <c r="C6" s="56"/>
      <c r="D6" s="56"/>
      <c r="E6" s="4"/>
      <c r="F6" s="56"/>
      <c r="G6" s="6" t="s">
        <v>79</v>
      </c>
      <c r="H6" s="4"/>
      <c r="I6" s="56"/>
      <c r="J6" s="56"/>
      <c r="K6" s="56"/>
      <c r="L6" s="56"/>
      <c r="M6" s="56"/>
      <c r="N6" s="56"/>
      <c r="O6" s="56"/>
      <c r="P6" s="56"/>
      <c r="Q6" s="56"/>
      <c r="R6" s="56"/>
      <c r="S6" s="56"/>
    </row>
    <row r="7" spans="1:19" ht="15.75" thickBot="1" x14ac:dyDescent="0.3">
      <c r="A7" s="57"/>
      <c r="B7" s="5"/>
      <c r="C7" s="57"/>
      <c r="D7" s="57"/>
      <c r="E7" s="5"/>
      <c r="F7" s="57"/>
      <c r="G7" s="5"/>
      <c r="H7" s="5"/>
      <c r="I7" s="57"/>
      <c r="J7" s="57"/>
      <c r="K7" s="57"/>
      <c r="L7" s="57"/>
      <c r="M7" s="57"/>
      <c r="N7" s="57"/>
      <c r="O7" s="57"/>
      <c r="P7" s="57"/>
      <c r="Q7" s="57"/>
      <c r="R7" s="57"/>
      <c r="S7" s="57"/>
    </row>
    <row r="8" spans="1:19"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6">
        <v>18</v>
      </c>
      <c r="S8" s="6">
        <v>19</v>
      </c>
    </row>
    <row r="9" spans="1:19" ht="370.5" thickBot="1" x14ac:dyDescent="0.3">
      <c r="A9" s="9" t="s">
        <v>9</v>
      </c>
      <c r="B9" s="10" t="s">
        <v>80</v>
      </c>
      <c r="C9" s="10">
        <v>125</v>
      </c>
      <c r="D9" s="31">
        <v>125</v>
      </c>
      <c r="E9" s="9" t="s">
        <v>58</v>
      </c>
      <c r="F9" s="11"/>
      <c r="G9" s="22">
        <v>0</v>
      </c>
      <c r="H9" s="15">
        <f>D9*G9</f>
        <v>0</v>
      </c>
      <c r="I9" s="23">
        <v>0.23</v>
      </c>
      <c r="J9" s="16">
        <f t="shared" ref="J9:J33" si="0">H9*I9</f>
        <v>0</v>
      </c>
      <c r="K9" s="16">
        <f>H9+J9</f>
        <v>0</v>
      </c>
      <c r="L9" s="17">
        <f>C9*0.6</f>
        <v>75</v>
      </c>
      <c r="M9" s="32">
        <v>75</v>
      </c>
      <c r="N9" s="17">
        <f>C9*0.2</f>
        <v>25</v>
      </c>
      <c r="O9" s="32">
        <v>25</v>
      </c>
      <c r="P9" s="18">
        <f t="shared" ref="P9:P34" si="1">G9*O9</f>
        <v>0</v>
      </c>
      <c r="Q9" s="18">
        <f t="shared" ref="Q9:Q34" si="2">I9*P9</f>
        <v>0</v>
      </c>
      <c r="R9" s="18">
        <f>P9+Q9</f>
        <v>0</v>
      </c>
      <c r="S9" s="17" t="s">
        <v>232</v>
      </c>
    </row>
    <row r="10" spans="1:19" ht="77.25" thickBot="1" x14ac:dyDescent="0.3">
      <c r="A10" s="9" t="s">
        <v>11</v>
      </c>
      <c r="B10" s="10" t="s">
        <v>81</v>
      </c>
      <c r="C10" s="10">
        <v>30</v>
      </c>
      <c r="D10" s="31">
        <v>30</v>
      </c>
      <c r="E10" s="9" t="s">
        <v>60</v>
      </c>
      <c r="F10" s="11"/>
      <c r="G10" s="22">
        <v>0</v>
      </c>
      <c r="H10" s="15">
        <f>D10*G10</f>
        <v>0</v>
      </c>
      <c r="I10" s="23">
        <v>0.23</v>
      </c>
      <c r="J10" s="16">
        <f t="shared" si="0"/>
        <v>0</v>
      </c>
      <c r="K10" s="16">
        <f>H10+J10</f>
        <v>0</v>
      </c>
      <c r="L10" s="17">
        <f>C10*0.6</f>
        <v>18</v>
      </c>
      <c r="M10" s="32">
        <v>18</v>
      </c>
      <c r="N10" s="17">
        <f>C10*0.2</f>
        <v>6</v>
      </c>
      <c r="O10" s="32">
        <v>6</v>
      </c>
      <c r="P10" s="18">
        <f t="shared" si="1"/>
        <v>0</v>
      </c>
      <c r="Q10" s="18">
        <f t="shared" si="2"/>
        <v>0</v>
      </c>
      <c r="R10" s="18">
        <f>P10+Q10</f>
        <v>0</v>
      </c>
      <c r="S10" s="17" t="s">
        <v>232</v>
      </c>
    </row>
    <row r="11" spans="1:19" ht="306.75" thickBot="1" x14ac:dyDescent="0.3">
      <c r="A11" s="9" t="s">
        <v>13</v>
      </c>
      <c r="B11" s="10" t="s">
        <v>82</v>
      </c>
      <c r="C11" s="10">
        <v>400</v>
      </c>
      <c r="D11" s="31">
        <v>400</v>
      </c>
      <c r="E11" s="9" t="s">
        <v>58</v>
      </c>
      <c r="F11" s="11"/>
      <c r="G11" s="22">
        <v>0</v>
      </c>
      <c r="H11" s="15">
        <f t="shared" ref="H11:H32" si="3">D11*G11</f>
        <v>0</v>
      </c>
      <c r="I11" s="23">
        <v>0.08</v>
      </c>
      <c r="J11" s="16">
        <f t="shared" si="0"/>
        <v>0</v>
      </c>
      <c r="K11" s="16">
        <f t="shared" ref="K11:K34" si="4">H11+J11</f>
        <v>0</v>
      </c>
      <c r="L11" s="17">
        <v>250</v>
      </c>
      <c r="M11" s="32">
        <v>250</v>
      </c>
      <c r="N11" s="17">
        <v>100</v>
      </c>
      <c r="O11" s="32">
        <v>100</v>
      </c>
      <c r="P11" s="18">
        <f t="shared" si="1"/>
        <v>0</v>
      </c>
      <c r="Q11" s="18">
        <f t="shared" si="2"/>
        <v>0</v>
      </c>
      <c r="R11" s="18">
        <f t="shared" ref="R11:R69" si="5">P11+Q11</f>
        <v>0</v>
      </c>
      <c r="S11" s="17"/>
    </row>
    <row r="12" spans="1:19" ht="255.75" thickBot="1" x14ac:dyDescent="0.3">
      <c r="A12" s="9" t="s">
        <v>15</v>
      </c>
      <c r="B12" s="10" t="s">
        <v>83</v>
      </c>
      <c r="C12" s="10">
        <v>10</v>
      </c>
      <c r="D12" s="31">
        <v>10</v>
      </c>
      <c r="E12" s="9" t="s">
        <v>58</v>
      </c>
      <c r="F12" s="11"/>
      <c r="G12" s="22">
        <v>0</v>
      </c>
      <c r="H12" s="15">
        <f t="shared" si="3"/>
        <v>0</v>
      </c>
      <c r="I12" s="23">
        <v>0.08</v>
      </c>
      <c r="J12" s="16">
        <f t="shared" si="0"/>
        <v>0</v>
      </c>
      <c r="K12" s="16">
        <f t="shared" si="4"/>
        <v>0</v>
      </c>
      <c r="L12" s="17">
        <f t="shared" ref="L12:L70" si="6">C12*0.6</f>
        <v>6</v>
      </c>
      <c r="M12" s="32">
        <v>6</v>
      </c>
      <c r="N12" s="17">
        <f t="shared" ref="N12:N69" si="7">C12*0.2</f>
        <v>2</v>
      </c>
      <c r="O12" s="32">
        <v>2</v>
      </c>
      <c r="P12" s="18">
        <f t="shared" si="1"/>
        <v>0</v>
      </c>
      <c r="Q12" s="18">
        <f t="shared" si="2"/>
        <v>0</v>
      </c>
      <c r="R12" s="18">
        <f t="shared" si="5"/>
        <v>0</v>
      </c>
      <c r="S12" s="17"/>
    </row>
    <row r="13" spans="1:19" ht="39" thickBot="1" x14ac:dyDescent="0.3">
      <c r="A13" s="9" t="s">
        <v>17</v>
      </c>
      <c r="B13" s="10" t="s">
        <v>84</v>
      </c>
      <c r="C13" s="10">
        <v>380</v>
      </c>
      <c r="D13" s="31">
        <v>380</v>
      </c>
      <c r="E13" s="9" t="s">
        <v>60</v>
      </c>
      <c r="F13" s="11"/>
      <c r="G13" s="22">
        <v>0</v>
      </c>
      <c r="H13" s="15">
        <f t="shared" si="3"/>
        <v>0</v>
      </c>
      <c r="I13" s="23">
        <v>0.08</v>
      </c>
      <c r="J13" s="16">
        <f t="shared" si="0"/>
        <v>0</v>
      </c>
      <c r="K13" s="16">
        <f t="shared" si="4"/>
        <v>0</v>
      </c>
      <c r="L13" s="17">
        <f t="shared" si="6"/>
        <v>228</v>
      </c>
      <c r="M13" s="32">
        <v>228</v>
      </c>
      <c r="N13" s="17">
        <f t="shared" si="7"/>
        <v>76</v>
      </c>
      <c r="O13" s="32">
        <v>76</v>
      </c>
      <c r="P13" s="18">
        <f t="shared" si="1"/>
        <v>0</v>
      </c>
      <c r="Q13" s="18">
        <f t="shared" si="2"/>
        <v>0</v>
      </c>
      <c r="R13" s="18">
        <f t="shared" si="5"/>
        <v>0</v>
      </c>
      <c r="S13" s="17" t="s">
        <v>232</v>
      </c>
    </row>
    <row r="14" spans="1:19" ht="26.25" thickBot="1" x14ac:dyDescent="0.3">
      <c r="A14" s="9" t="s">
        <v>19</v>
      </c>
      <c r="B14" s="10" t="s">
        <v>85</v>
      </c>
      <c r="C14" s="10">
        <v>2</v>
      </c>
      <c r="D14" s="31">
        <v>2</v>
      </c>
      <c r="E14" s="9" t="s">
        <v>60</v>
      </c>
      <c r="F14" s="11"/>
      <c r="G14" s="22">
        <v>0</v>
      </c>
      <c r="H14" s="15">
        <f t="shared" si="3"/>
        <v>0</v>
      </c>
      <c r="I14" s="23">
        <v>0.08</v>
      </c>
      <c r="J14" s="16">
        <f t="shared" si="0"/>
        <v>0</v>
      </c>
      <c r="K14" s="16">
        <f t="shared" si="4"/>
        <v>0</v>
      </c>
      <c r="L14" s="17">
        <v>1</v>
      </c>
      <c r="M14" s="32">
        <v>1</v>
      </c>
      <c r="N14" s="17">
        <v>1</v>
      </c>
      <c r="O14" s="32">
        <v>1</v>
      </c>
      <c r="P14" s="18">
        <f t="shared" si="1"/>
        <v>0</v>
      </c>
      <c r="Q14" s="18">
        <f t="shared" si="2"/>
        <v>0</v>
      </c>
      <c r="R14" s="18">
        <f t="shared" si="5"/>
        <v>0</v>
      </c>
      <c r="S14" s="17"/>
    </row>
    <row r="15" spans="1:19" ht="64.5" thickBot="1" x14ac:dyDescent="0.3">
      <c r="A15" s="9" t="s">
        <v>21</v>
      </c>
      <c r="B15" s="10" t="s">
        <v>86</v>
      </c>
      <c r="C15" s="10">
        <v>175</v>
      </c>
      <c r="D15" s="31">
        <v>175</v>
      </c>
      <c r="E15" s="9" t="s">
        <v>60</v>
      </c>
      <c r="F15" s="11"/>
      <c r="G15" s="22">
        <v>0</v>
      </c>
      <c r="H15" s="15">
        <f t="shared" si="3"/>
        <v>0</v>
      </c>
      <c r="I15" s="23">
        <v>0.08</v>
      </c>
      <c r="J15" s="16">
        <f t="shared" si="0"/>
        <v>0</v>
      </c>
      <c r="K15" s="16">
        <f t="shared" si="4"/>
        <v>0</v>
      </c>
      <c r="L15" s="17">
        <f t="shared" si="6"/>
        <v>105</v>
      </c>
      <c r="M15" s="32">
        <v>105</v>
      </c>
      <c r="N15" s="17">
        <f t="shared" si="7"/>
        <v>35</v>
      </c>
      <c r="O15" s="32">
        <v>35</v>
      </c>
      <c r="P15" s="18">
        <f t="shared" si="1"/>
        <v>0</v>
      </c>
      <c r="Q15" s="18">
        <f t="shared" si="2"/>
        <v>0</v>
      </c>
      <c r="R15" s="18">
        <f t="shared" si="5"/>
        <v>0</v>
      </c>
      <c r="S15" s="17"/>
    </row>
    <row r="16" spans="1:19" ht="26.25" thickBot="1" x14ac:dyDescent="0.3">
      <c r="A16" s="9" t="s">
        <v>23</v>
      </c>
      <c r="B16" s="10" t="s">
        <v>87</v>
      </c>
      <c r="C16" s="10">
        <v>10</v>
      </c>
      <c r="D16" s="31">
        <v>10</v>
      </c>
      <c r="E16" s="9" t="s">
        <v>58</v>
      </c>
      <c r="F16" s="11"/>
      <c r="G16" s="22">
        <v>0</v>
      </c>
      <c r="H16" s="15">
        <f t="shared" si="3"/>
        <v>0</v>
      </c>
      <c r="I16" s="23">
        <v>0.08</v>
      </c>
      <c r="J16" s="16">
        <f t="shared" si="0"/>
        <v>0</v>
      </c>
      <c r="K16" s="16">
        <f t="shared" si="4"/>
        <v>0</v>
      </c>
      <c r="L16" s="17">
        <f t="shared" si="6"/>
        <v>6</v>
      </c>
      <c r="M16" s="32">
        <v>6</v>
      </c>
      <c r="N16" s="17">
        <v>5</v>
      </c>
      <c r="O16" s="32">
        <v>5</v>
      </c>
      <c r="P16" s="18">
        <f t="shared" si="1"/>
        <v>0</v>
      </c>
      <c r="Q16" s="18">
        <f t="shared" si="2"/>
        <v>0</v>
      </c>
      <c r="R16" s="18">
        <f t="shared" si="5"/>
        <v>0</v>
      </c>
      <c r="S16" s="17"/>
    </row>
    <row r="17" spans="1:19" ht="39" thickBot="1" x14ac:dyDescent="0.3">
      <c r="A17" s="9" t="s">
        <v>25</v>
      </c>
      <c r="B17" s="10" t="s">
        <v>88</v>
      </c>
      <c r="C17" s="10">
        <v>150</v>
      </c>
      <c r="D17" s="31">
        <v>150</v>
      </c>
      <c r="E17" s="9" t="s">
        <v>58</v>
      </c>
      <c r="F17" s="11"/>
      <c r="G17" s="22">
        <v>0</v>
      </c>
      <c r="H17" s="15">
        <f t="shared" si="3"/>
        <v>0</v>
      </c>
      <c r="I17" s="23">
        <v>0.08</v>
      </c>
      <c r="J17" s="16">
        <f t="shared" si="0"/>
        <v>0</v>
      </c>
      <c r="K17" s="16">
        <f t="shared" si="4"/>
        <v>0</v>
      </c>
      <c r="L17" s="17">
        <v>100</v>
      </c>
      <c r="M17" s="32">
        <v>100</v>
      </c>
      <c r="N17" s="17">
        <v>50</v>
      </c>
      <c r="O17" s="32">
        <v>50</v>
      </c>
      <c r="P17" s="18">
        <f t="shared" si="1"/>
        <v>0</v>
      </c>
      <c r="Q17" s="18">
        <f t="shared" si="2"/>
        <v>0</v>
      </c>
      <c r="R17" s="18">
        <f t="shared" si="5"/>
        <v>0</v>
      </c>
      <c r="S17" s="17"/>
    </row>
    <row r="18" spans="1:19" ht="409.6" thickBot="1" x14ac:dyDescent="0.3">
      <c r="A18" s="9" t="s">
        <v>27</v>
      </c>
      <c r="B18" s="10" t="s">
        <v>89</v>
      </c>
      <c r="C18" s="10">
        <v>1600</v>
      </c>
      <c r="D18" s="31">
        <v>1600</v>
      </c>
      <c r="E18" s="9" t="s">
        <v>205</v>
      </c>
      <c r="F18" s="11"/>
      <c r="G18" s="22">
        <v>0</v>
      </c>
      <c r="H18" s="15">
        <f t="shared" si="3"/>
        <v>0</v>
      </c>
      <c r="I18" s="23">
        <v>0.08</v>
      </c>
      <c r="J18" s="16">
        <f t="shared" si="0"/>
        <v>0</v>
      </c>
      <c r="K18" s="16">
        <f t="shared" si="4"/>
        <v>0</v>
      </c>
      <c r="L18" s="17">
        <f t="shared" si="6"/>
        <v>960</v>
      </c>
      <c r="M18" s="32">
        <v>960</v>
      </c>
      <c r="N18" s="17">
        <f t="shared" si="7"/>
        <v>320</v>
      </c>
      <c r="O18" s="32">
        <v>320</v>
      </c>
      <c r="P18" s="18">
        <f t="shared" si="1"/>
        <v>0</v>
      </c>
      <c r="Q18" s="18">
        <f t="shared" si="2"/>
        <v>0</v>
      </c>
      <c r="R18" s="18">
        <f t="shared" si="5"/>
        <v>0</v>
      </c>
      <c r="S18" s="17"/>
    </row>
    <row r="19" spans="1:19" ht="26.25" thickBot="1" x14ac:dyDescent="0.3">
      <c r="A19" s="9" t="s">
        <v>29</v>
      </c>
      <c r="B19" s="10" t="s">
        <v>90</v>
      </c>
      <c r="C19" s="10">
        <v>3</v>
      </c>
      <c r="D19" s="31">
        <v>3</v>
      </c>
      <c r="E19" s="9" t="s">
        <v>60</v>
      </c>
      <c r="F19" s="11"/>
      <c r="G19" s="22">
        <v>0</v>
      </c>
      <c r="H19" s="15">
        <f t="shared" si="3"/>
        <v>0</v>
      </c>
      <c r="I19" s="23">
        <v>0.08</v>
      </c>
      <c r="J19" s="16">
        <f t="shared" si="0"/>
        <v>0</v>
      </c>
      <c r="K19" s="16">
        <f t="shared" si="4"/>
        <v>0</v>
      </c>
      <c r="L19" s="17">
        <v>2</v>
      </c>
      <c r="M19" s="32">
        <v>2</v>
      </c>
      <c r="N19" s="17">
        <v>1</v>
      </c>
      <c r="O19" s="32">
        <v>1</v>
      </c>
      <c r="P19" s="18">
        <f t="shared" si="1"/>
        <v>0</v>
      </c>
      <c r="Q19" s="18">
        <f t="shared" si="2"/>
        <v>0</v>
      </c>
      <c r="R19" s="18">
        <f t="shared" si="5"/>
        <v>0</v>
      </c>
      <c r="S19" s="17"/>
    </row>
    <row r="20" spans="1:19" ht="204.75" thickBot="1" x14ac:dyDescent="0.3">
      <c r="A20" s="9" t="s">
        <v>31</v>
      </c>
      <c r="B20" s="10" t="s">
        <v>91</v>
      </c>
      <c r="C20" s="10">
        <v>70</v>
      </c>
      <c r="D20" s="31">
        <v>70</v>
      </c>
      <c r="E20" s="9" t="s">
        <v>60</v>
      </c>
      <c r="F20" s="11"/>
      <c r="G20" s="22">
        <v>0</v>
      </c>
      <c r="H20" s="15">
        <f t="shared" si="3"/>
        <v>0</v>
      </c>
      <c r="I20" s="23">
        <v>0.08</v>
      </c>
      <c r="J20" s="16">
        <f t="shared" si="0"/>
        <v>0</v>
      </c>
      <c r="K20" s="16">
        <f t="shared" si="4"/>
        <v>0</v>
      </c>
      <c r="L20" s="17">
        <f t="shared" si="6"/>
        <v>42</v>
      </c>
      <c r="M20" s="32">
        <v>42</v>
      </c>
      <c r="N20" s="17">
        <f t="shared" si="7"/>
        <v>14</v>
      </c>
      <c r="O20" s="32">
        <v>14</v>
      </c>
      <c r="P20" s="18">
        <f t="shared" si="1"/>
        <v>0</v>
      </c>
      <c r="Q20" s="18">
        <f t="shared" si="2"/>
        <v>0</v>
      </c>
      <c r="R20" s="18">
        <f t="shared" si="5"/>
        <v>0</v>
      </c>
      <c r="S20" s="17"/>
    </row>
    <row r="21" spans="1:19" ht="204.75" thickBot="1" x14ac:dyDescent="0.3">
      <c r="A21" s="9" t="s">
        <v>33</v>
      </c>
      <c r="B21" s="10" t="s">
        <v>92</v>
      </c>
      <c r="C21" s="10">
        <v>100</v>
      </c>
      <c r="D21" s="31">
        <v>100</v>
      </c>
      <c r="E21" s="9" t="s">
        <v>60</v>
      </c>
      <c r="F21" s="11"/>
      <c r="G21" s="22">
        <v>0</v>
      </c>
      <c r="H21" s="15">
        <f t="shared" si="3"/>
        <v>0</v>
      </c>
      <c r="I21" s="23">
        <v>0.08</v>
      </c>
      <c r="J21" s="16">
        <f t="shared" si="0"/>
        <v>0</v>
      </c>
      <c r="K21" s="16">
        <f t="shared" si="4"/>
        <v>0</v>
      </c>
      <c r="L21" s="17">
        <f t="shared" si="6"/>
        <v>60</v>
      </c>
      <c r="M21" s="32">
        <v>60</v>
      </c>
      <c r="N21" s="17">
        <f t="shared" si="7"/>
        <v>20</v>
      </c>
      <c r="O21" s="32">
        <v>20</v>
      </c>
      <c r="P21" s="18">
        <f t="shared" si="1"/>
        <v>0</v>
      </c>
      <c r="Q21" s="18">
        <f t="shared" si="2"/>
        <v>0</v>
      </c>
      <c r="R21" s="18">
        <f t="shared" si="5"/>
        <v>0</v>
      </c>
      <c r="S21" s="17"/>
    </row>
    <row r="22" spans="1:19" ht="204.75" thickBot="1" x14ac:dyDescent="0.3">
      <c r="A22" s="9" t="s">
        <v>35</v>
      </c>
      <c r="B22" s="10" t="s">
        <v>93</v>
      </c>
      <c r="C22" s="10">
        <v>150</v>
      </c>
      <c r="D22" s="31">
        <v>150</v>
      </c>
      <c r="E22" s="9" t="s">
        <v>60</v>
      </c>
      <c r="F22" s="11"/>
      <c r="G22" s="22">
        <v>0</v>
      </c>
      <c r="H22" s="15">
        <f t="shared" si="3"/>
        <v>0</v>
      </c>
      <c r="I22" s="23">
        <v>0.08</v>
      </c>
      <c r="J22" s="16">
        <f t="shared" si="0"/>
        <v>0</v>
      </c>
      <c r="K22" s="16">
        <f t="shared" si="4"/>
        <v>0</v>
      </c>
      <c r="L22" s="17">
        <f t="shared" si="6"/>
        <v>90</v>
      </c>
      <c r="M22" s="32">
        <v>90</v>
      </c>
      <c r="N22" s="17">
        <f t="shared" si="7"/>
        <v>30</v>
      </c>
      <c r="O22" s="32">
        <v>30</v>
      </c>
      <c r="P22" s="18">
        <f t="shared" si="1"/>
        <v>0</v>
      </c>
      <c r="Q22" s="18">
        <f t="shared" si="2"/>
        <v>0</v>
      </c>
      <c r="R22" s="18">
        <f t="shared" si="5"/>
        <v>0</v>
      </c>
      <c r="S22" s="17"/>
    </row>
    <row r="23" spans="1:19" ht="204.75" thickBot="1" x14ac:dyDescent="0.3">
      <c r="A23" s="9" t="s">
        <v>37</v>
      </c>
      <c r="B23" s="10" t="s">
        <v>94</v>
      </c>
      <c r="C23" s="10">
        <v>150</v>
      </c>
      <c r="D23" s="31">
        <v>150</v>
      </c>
      <c r="E23" s="9" t="s">
        <v>60</v>
      </c>
      <c r="F23" s="11"/>
      <c r="G23" s="22">
        <v>0</v>
      </c>
      <c r="H23" s="15">
        <f t="shared" si="3"/>
        <v>0</v>
      </c>
      <c r="I23" s="23">
        <v>0.08</v>
      </c>
      <c r="J23" s="16">
        <f t="shared" si="0"/>
        <v>0</v>
      </c>
      <c r="K23" s="16">
        <f t="shared" si="4"/>
        <v>0</v>
      </c>
      <c r="L23" s="17">
        <f t="shared" si="6"/>
        <v>90</v>
      </c>
      <c r="M23" s="32">
        <v>90</v>
      </c>
      <c r="N23" s="17">
        <f t="shared" si="7"/>
        <v>30</v>
      </c>
      <c r="O23" s="32">
        <v>30</v>
      </c>
      <c r="P23" s="18">
        <f t="shared" si="1"/>
        <v>0</v>
      </c>
      <c r="Q23" s="18">
        <f t="shared" si="2"/>
        <v>0</v>
      </c>
      <c r="R23" s="18">
        <f t="shared" si="5"/>
        <v>0</v>
      </c>
      <c r="S23" s="17"/>
    </row>
    <row r="24" spans="1:19" ht="141" thickBot="1" x14ac:dyDescent="0.3">
      <c r="A24" s="9" t="s">
        <v>39</v>
      </c>
      <c r="B24" s="10" t="s">
        <v>95</v>
      </c>
      <c r="C24" s="10">
        <v>1000</v>
      </c>
      <c r="D24" s="31">
        <v>1000</v>
      </c>
      <c r="E24" s="9" t="s">
        <v>58</v>
      </c>
      <c r="F24" s="11"/>
      <c r="G24" s="22">
        <v>0</v>
      </c>
      <c r="H24" s="15">
        <f t="shared" si="3"/>
        <v>0</v>
      </c>
      <c r="I24" s="23">
        <v>0.08</v>
      </c>
      <c r="J24" s="16">
        <f t="shared" si="0"/>
        <v>0</v>
      </c>
      <c r="K24" s="16">
        <f t="shared" si="4"/>
        <v>0</v>
      </c>
      <c r="L24" s="17">
        <f t="shared" si="6"/>
        <v>600</v>
      </c>
      <c r="M24" s="32">
        <v>600</v>
      </c>
      <c r="N24" s="17">
        <f t="shared" si="7"/>
        <v>200</v>
      </c>
      <c r="O24" s="32">
        <v>200</v>
      </c>
      <c r="P24" s="18">
        <f t="shared" si="1"/>
        <v>0</v>
      </c>
      <c r="Q24" s="18">
        <f t="shared" si="2"/>
        <v>0</v>
      </c>
      <c r="R24" s="18">
        <f t="shared" si="5"/>
        <v>0</v>
      </c>
      <c r="S24" s="17" t="s">
        <v>232</v>
      </c>
    </row>
    <row r="25" spans="1:19" ht="166.5" thickBot="1" x14ac:dyDescent="0.3">
      <c r="A25" s="9" t="s">
        <v>41</v>
      </c>
      <c r="B25" s="10" t="s">
        <v>96</v>
      </c>
      <c r="C25" s="10">
        <v>1400</v>
      </c>
      <c r="D25" s="31">
        <v>1400</v>
      </c>
      <c r="E25" s="9" t="s">
        <v>58</v>
      </c>
      <c r="F25" s="11"/>
      <c r="G25" s="22">
        <v>0</v>
      </c>
      <c r="H25" s="15">
        <f t="shared" si="3"/>
        <v>0</v>
      </c>
      <c r="I25" s="23">
        <v>0.08</v>
      </c>
      <c r="J25" s="16">
        <f t="shared" si="0"/>
        <v>0</v>
      </c>
      <c r="K25" s="16">
        <f t="shared" si="4"/>
        <v>0</v>
      </c>
      <c r="L25" s="17">
        <v>850</v>
      </c>
      <c r="M25" s="32">
        <v>850</v>
      </c>
      <c r="N25" s="17">
        <v>300</v>
      </c>
      <c r="O25" s="32">
        <v>300</v>
      </c>
      <c r="P25" s="18">
        <f t="shared" si="1"/>
        <v>0</v>
      </c>
      <c r="Q25" s="18">
        <f t="shared" si="2"/>
        <v>0</v>
      </c>
      <c r="R25" s="18">
        <f t="shared" si="5"/>
        <v>0</v>
      </c>
      <c r="S25" s="17"/>
    </row>
    <row r="26" spans="1:19" ht="39" thickBot="1" x14ac:dyDescent="0.3">
      <c r="A26" s="9" t="s">
        <v>43</v>
      </c>
      <c r="B26" s="10" t="s">
        <v>97</v>
      </c>
      <c r="C26" s="10">
        <v>0</v>
      </c>
      <c r="D26" s="31">
        <v>0</v>
      </c>
      <c r="E26" s="9" t="s">
        <v>60</v>
      </c>
      <c r="F26" s="11"/>
      <c r="G26" s="22">
        <v>0</v>
      </c>
      <c r="H26" s="15">
        <f t="shared" si="3"/>
        <v>0</v>
      </c>
      <c r="I26" s="23">
        <v>0.08</v>
      </c>
      <c r="J26" s="16">
        <f t="shared" si="0"/>
        <v>0</v>
      </c>
      <c r="K26" s="16">
        <f t="shared" si="4"/>
        <v>0</v>
      </c>
      <c r="L26" s="17">
        <v>0</v>
      </c>
      <c r="M26" s="32">
        <v>0</v>
      </c>
      <c r="N26" s="17">
        <v>2</v>
      </c>
      <c r="O26" s="32">
        <v>2</v>
      </c>
      <c r="P26" s="18">
        <f t="shared" si="1"/>
        <v>0</v>
      </c>
      <c r="Q26" s="18">
        <f t="shared" si="2"/>
        <v>0</v>
      </c>
      <c r="R26" s="18">
        <f t="shared" si="5"/>
        <v>0</v>
      </c>
      <c r="S26" s="17"/>
    </row>
    <row r="27" spans="1:19" ht="26.25" thickBot="1" x14ac:dyDescent="0.3">
      <c r="A27" s="9" t="s">
        <v>45</v>
      </c>
      <c r="B27" s="10" t="s">
        <v>98</v>
      </c>
      <c r="C27" s="10">
        <v>300</v>
      </c>
      <c r="D27" s="31">
        <v>300</v>
      </c>
      <c r="E27" s="9" t="s">
        <v>58</v>
      </c>
      <c r="F27" s="11"/>
      <c r="G27" s="22">
        <v>0</v>
      </c>
      <c r="H27" s="15">
        <f t="shared" si="3"/>
        <v>0</v>
      </c>
      <c r="I27" s="23">
        <v>0.08</v>
      </c>
      <c r="J27" s="16">
        <f t="shared" si="0"/>
        <v>0</v>
      </c>
      <c r="K27" s="16">
        <f t="shared" si="4"/>
        <v>0</v>
      </c>
      <c r="L27" s="17">
        <f t="shared" si="6"/>
        <v>180</v>
      </c>
      <c r="M27" s="32">
        <v>180</v>
      </c>
      <c r="N27" s="17">
        <f t="shared" si="7"/>
        <v>60</v>
      </c>
      <c r="O27" s="32">
        <v>60</v>
      </c>
      <c r="P27" s="18">
        <f t="shared" si="1"/>
        <v>0</v>
      </c>
      <c r="Q27" s="18">
        <f t="shared" si="2"/>
        <v>0</v>
      </c>
      <c r="R27" s="18">
        <f t="shared" si="5"/>
        <v>0</v>
      </c>
      <c r="S27" s="17"/>
    </row>
    <row r="28" spans="1:19" ht="26.25" thickBot="1" x14ac:dyDescent="0.3">
      <c r="A28" s="9">
        <v>20</v>
      </c>
      <c r="B28" s="10" t="s">
        <v>99</v>
      </c>
      <c r="C28" s="10">
        <v>10</v>
      </c>
      <c r="D28" s="31">
        <v>10</v>
      </c>
      <c r="E28" s="14" t="s">
        <v>58</v>
      </c>
      <c r="F28" s="12"/>
      <c r="G28" s="22">
        <v>0</v>
      </c>
      <c r="H28" s="15">
        <f t="shared" si="3"/>
        <v>0</v>
      </c>
      <c r="I28" s="23">
        <v>0.08</v>
      </c>
      <c r="J28" s="16">
        <f t="shared" si="0"/>
        <v>0</v>
      </c>
      <c r="K28" s="16">
        <f t="shared" si="4"/>
        <v>0</v>
      </c>
      <c r="L28" s="17">
        <f t="shared" si="6"/>
        <v>6</v>
      </c>
      <c r="M28" s="32">
        <v>6</v>
      </c>
      <c r="N28" s="17">
        <f t="shared" si="7"/>
        <v>2</v>
      </c>
      <c r="O28" s="32">
        <v>2</v>
      </c>
      <c r="P28" s="18">
        <f t="shared" si="1"/>
        <v>0</v>
      </c>
      <c r="Q28" s="18">
        <f t="shared" si="2"/>
        <v>0</v>
      </c>
      <c r="R28" s="18">
        <f t="shared" si="5"/>
        <v>0</v>
      </c>
      <c r="S28" s="17"/>
    </row>
    <row r="29" spans="1:19" ht="39" thickBot="1" x14ac:dyDescent="0.3">
      <c r="A29" s="9">
        <v>21</v>
      </c>
      <c r="B29" s="10" t="s">
        <v>100</v>
      </c>
      <c r="C29" s="10">
        <v>90</v>
      </c>
      <c r="D29" s="31">
        <v>90</v>
      </c>
      <c r="E29" s="14" t="s">
        <v>58</v>
      </c>
      <c r="F29" s="12"/>
      <c r="G29" s="22">
        <v>0</v>
      </c>
      <c r="H29" s="15">
        <f t="shared" si="3"/>
        <v>0</v>
      </c>
      <c r="I29" s="23">
        <v>0.08</v>
      </c>
      <c r="J29" s="16">
        <f t="shared" si="0"/>
        <v>0</v>
      </c>
      <c r="K29" s="16">
        <f t="shared" si="4"/>
        <v>0</v>
      </c>
      <c r="L29" s="17">
        <f t="shared" si="6"/>
        <v>54</v>
      </c>
      <c r="M29" s="32">
        <v>54</v>
      </c>
      <c r="N29" s="17">
        <f t="shared" si="7"/>
        <v>18</v>
      </c>
      <c r="O29" s="32">
        <v>18</v>
      </c>
      <c r="P29" s="18">
        <f t="shared" si="1"/>
        <v>0</v>
      </c>
      <c r="Q29" s="18">
        <f t="shared" si="2"/>
        <v>0</v>
      </c>
      <c r="R29" s="18">
        <f t="shared" si="5"/>
        <v>0</v>
      </c>
      <c r="S29" s="17"/>
    </row>
    <row r="30" spans="1:19" ht="26.25" thickBot="1" x14ac:dyDescent="0.3">
      <c r="A30" s="9">
        <v>22</v>
      </c>
      <c r="B30" s="10" t="s">
        <v>101</v>
      </c>
      <c r="C30" s="10">
        <v>10</v>
      </c>
      <c r="D30" s="31">
        <v>10</v>
      </c>
      <c r="E30" s="14" t="s">
        <v>58</v>
      </c>
      <c r="F30" s="12"/>
      <c r="G30" s="22">
        <v>0</v>
      </c>
      <c r="H30" s="15">
        <f t="shared" si="3"/>
        <v>0</v>
      </c>
      <c r="I30" s="23">
        <v>0.08</v>
      </c>
      <c r="J30" s="16">
        <f t="shared" si="0"/>
        <v>0</v>
      </c>
      <c r="K30" s="16">
        <f t="shared" si="4"/>
        <v>0</v>
      </c>
      <c r="L30" s="17">
        <f t="shared" si="6"/>
        <v>6</v>
      </c>
      <c r="M30" s="32">
        <v>6</v>
      </c>
      <c r="N30" s="17">
        <f t="shared" si="7"/>
        <v>2</v>
      </c>
      <c r="O30" s="32">
        <v>2</v>
      </c>
      <c r="P30" s="18">
        <f t="shared" si="1"/>
        <v>0</v>
      </c>
      <c r="Q30" s="18">
        <f t="shared" si="2"/>
        <v>0</v>
      </c>
      <c r="R30" s="18">
        <f t="shared" si="5"/>
        <v>0</v>
      </c>
      <c r="S30" s="17"/>
    </row>
    <row r="31" spans="1:19" ht="26.25" thickBot="1" x14ac:dyDescent="0.3">
      <c r="A31" s="9">
        <v>23</v>
      </c>
      <c r="B31" s="10" t="s">
        <v>102</v>
      </c>
      <c r="C31" s="10">
        <v>50</v>
      </c>
      <c r="D31" s="31">
        <v>50</v>
      </c>
      <c r="E31" s="10" t="s">
        <v>62</v>
      </c>
      <c r="F31" s="11"/>
      <c r="G31" s="22">
        <v>0</v>
      </c>
      <c r="H31" s="15">
        <f t="shared" si="3"/>
        <v>0</v>
      </c>
      <c r="I31" s="23">
        <v>0.08</v>
      </c>
      <c r="J31" s="16">
        <f t="shared" si="0"/>
        <v>0</v>
      </c>
      <c r="K31" s="16">
        <f t="shared" si="4"/>
        <v>0</v>
      </c>
      <c r="L31" s="17">
        <f t="shared" si="6"/>
        <v>30</v>
      </c>
      <c r="M31" s="32">
        <v>30</v>
      </c>
      <c r="N31" s="17">
        <f t="shared" si="7"/>
        <v>10</v>
      </c>
      <c r="O31" s="32">
        <v>10</v>
      </c>
      <c r="P31" s="18">
        <f t="shared" si="1"/>
        <v>0</v>
      </c>
      <c r="Q31" s="18">
        <f t="shared" si="2"/>
        <v>0</v>
      </c>
      <c r="R31" s="18">
        <f t="shared" si="5"/>
        <v>0</v>
      </c>
      <c r="S31" s="17"/>
    </row>
    <row r="32" spans="1:19" ht="39" thickBot="1" x14ac:dyDescent="0.3">
      <c r="A32" s="9">
        <v>24</v>
      </c>
      <c r="B32" s="10" t="s">
        <v>103</v>
      </c>
      <c r="C32" s="10">
        <v>550</v>
      </c>
      <c r="D32" s="31">
        <v>550</v>
      </c>
      <c r="E32" s="10" t="s">
        <v>63</v>
      </c>
      <c r="F32" s="11"/>
      <c r="G32" s="22">
        <v>0</v>
      </c>
      <c r="H32" s="15">
        <f t="shared" si="3"/>
        <v>0</v>
      </c>
      <c r="I32" s="23">
        <v>0.08</v>
      </c>
      <c r="J32" s="16">
        <f t="shared" si="0"/>
        <v>0</v>
      </c>
      <c r="K32" s="16">
        <f t="shared" si="4"/>
        <v>0</v>
      </c>
      <c r="L32" s="17">
        <f t="shared" si="6"/>
        <v>330</v>
      </c>
      <c r="M32" s="32">
        <v>330</v>
      </c>
      <c r="N32" s="17">
        <f t="shared" si="7"/>
        <v>110</v>
      </c>
      <c r="O32" s="32">
        <v>110</v>
      </c>
      <c r="P32" s="18">
        <f t="shared" si="1"/>
        <v>0</v>
      </c>
      <c r="Q32" s="18">
        <f t="shared" si="2"/>
        <v>0</v>
      </c>
      <c r="R32" s="18">
        <f t="shared" si="5"/>
        <v>0</v>
      </c>
      <c r="S32" s="17"/>
    </row>
    <row r="33" spans="1:19" ht="39" thickBot="1" x14ac:dyDescent="0.3">
      <c r="A33" s="9">
        <v>25</v>
      </c>
      <c r="B33" s="10" t="s">
        <v>104</v>
      </c>
      <c r="C33" s="10">
        <v>50</v>
      </c>
      <c r="D33" s="31">
        <v>50</v>
      </c>
      <c r="E33" s="10" t="s">
        <v>64</v>
      </c>
      <c r="F33" s="11"/>
      <c r="G33" s="22">
        <v>0</v>
      </c>
      <c r="H33" s="15">
        <f>D33*G33</f>
        <v>0</v>
      </c>
      <c r="I33" s="23">
        <v>0.08</v>
      </c>
      <c r="J33" s="16">
        <f t="shared" si="0"/>
        <v>0</v>
      </c>
      <c r="K33" s="16">
        <f t="shared" si="4"/>
        <v>0</v>
      </c>
      <c r="L33" s="17">
        <f t="shared" si="6"/>
        <v>30</v>
      </c>
      <c r="M33" s="32">
        <v>30</v>
      </c>
      <c r="N33" s="17">
        <v>15</v>
      </c>
      <c r="O33" s="32">
        <v>15</v>
      </c>
      <c r="P33" s="18">
        <f t="shared" si="1"/>
        <v>0</v>
      </c>
      <c r="Q33" s="18">
        <f t="shared" si="2"/>
        <v>0</v>
      </c>
      <c r="R33" s="18">
        <f t="shared" si="5"/>
        <v>0</v>
      </c>
      <c r="S33" s="17"/>
    </row>
    <row r="34" spans="1:19" ht="26.25" thickBot="1" x14ac:dyDescent="0.3">
      <c r="A34" s="9">
        <v>26</v>
      </c>
      <c r="B34" s="10" t="s">
        <v>105</v>
      </c>
      <c r="C34" s="10">
        <v>30</v>
      </c>
      <c r="D34" s="31">
        <v>30</v>
      </c>
      <c r="E34" s="10" t="s">
        <v>58</v>
      </c>
      <c r="F34" s="11"/>
      <c r="G34" s="22">
        <v>0</v>
      </c>
      <c r="H34" s="15">
        <f>D34*G34</f>
        <v>0</v>
      </c>
      <c r="I34" s="23">
        <v>0.06</v>
      </c>
      <c r="J34" s="16">
        <f>H34*I34</f>
        <v>0</v>
      </c>
      <c r="K34" s="16">
        <f t="shared" si="4"/>
        <v>0</v>
      </c>
      <c r="L34" s="17">
        <f t="shared" si="6"/>
        <v>18</v>
      </c>
      <c r="M34" s="32">
        <v>18</v>
      </c>
      <c r="N34" s="17">
        <f t="shared" si="7"/>
        <v>6</v>
      </c>
      <c r="O34" s="32">
        <v>6</v>
      </c>
      <c r="P34" s="18">
        <f t="shared" si="1"/>
        <v>0</v>
      </c>
      <c r="Q34" s="18">
        <f t="shared" si="2"/>
        <v>0</v>
      </c>
      <c r="R34" s="18">
        <f t="shared" si="5"/>
        <v>0</v>
      </c>
      <c r="S34" s="17"/>
    </row>
    <row r="35" spans="1:19" ht="26.25" thickBot="1" x14ac:dyDescent="0.3">
      <c r="A35" s="9">
        <v>27</v>
      </c>
      <c r="B35" s="10" t="s">
        <v>106</v>
      </c>
      <c r="C35" s="10">
        <v>80</v>
      </c>
      <c r="D35" s="31">
        <v>80</v>
      </c>
      <c r="E35" s="10" t="s">
        <v>206</v>
      </c>
      <c r="F35" s="11"/>
      <c r="G35" s="22">
        <v>0</v>
      </c>
      <c r="H35" s="15">
        <f t="shared" ref="H35:H93" si="8">D35*G35</f>
        <v>0</v>
      </c>
      <c r="I35" s="23">
        <v>0.05</v>
      </c>
      <c r="J35" s="16">
        <f t="shared" ref="J35:J93" si="9">H35*I35</f>
        <v>0</v>
      </c>
      <c r="K35" s="16">
        <f t="shared" ref="K35:K93" si="10">H35+J35</f>
        <v>0</v>
      </c>
      <c r="L35" s="17">
        <f t="shared" si="6"/>
        <v>48</v>
      </c>
      <c r="M35" s="32">
        <v>48</v>
      </c>
      <c r="N35" s="17">
        <f t="shared" si="7"/>
        <v>16</v>
      </c>
      <c r="O35" s="32">
        <v>16</v>
      </c>
      <c r="P35" s="18">
        <f>O35*G35</f>
        <v>0</v>
      </c>
      <c r="Q35" s="18">
        <f>I35*P35</f>
        <v>0</v>
      </c>
      <c r="R35" s="18">
        <f t="shared" si="5"/>
        <v>0</v>
      </c>
      <c r="S35" s="17"/>
    </row>
    <row r="36" spans="1:19" ht="26.25" thickBot="1" x14ac:dyDescent="0.3">
      <c r="A36" s="9">
        <v>28</v>
      </c>
      <c r="B36" s="10" t="s">
        <v>107</v>
      </c>
      <c r="C36" s="10">
        <v>3</v>
      </c>
      <c r="D36" s="31">
        <v>3</v>
      </c>
      <c r="E36" s="10" t="s">
        <v>207</v>
      </c>
      <c r="F36" s="11"/>
      <c r="G36" s="22">
        <v>0</v>
      </c>
      <c r="H36" s="15">
        <f t="shared" si="8"/>
        <v>0</v>
      </c>
      <c r="I36" s="23"/>
      <c r="J36" s="16">
        <f t="shared" si="9"/>
        <v>0</v>
      </c>
      <c r="K36" s="16">
        <f t="shared" si="10"/>
        <v>0</v>
      </c>
      <c r="L36" s="17">
        <v>2</v>
      </c>
      <c r="M36" s="32">
        <v>2</v>
      </c>
      <c r="N36" s="17">
        <v>1</v>
      </c>
      <c r="O36" s="32">
        <v>1</v>
      </c>
      <c r="P36" s="18">
        <f t="shared" ref="P36:P38" si="11">G36*O36</f>
        <v>0</v>
      </c>
      <c r="Q36" s="18">
        <f t="shared" ref="Q36:Q94" si="12">I36*P36</f>
        <v>0</v>
      </c>
      <c r="R36" s="18">
        <f t="shared" si="5"/>
        <v>0</v>
      </c>
      <c r="S36" s="17"/>
    </row>
    <row r="37" spans="1:19" ht="26.25" thickBot="1" x14ac:dyDescent="0.3">
      <c r="A37" s="9">
        <v>29</v>
      </c>
      <c r="B37" s="10" t="s">
        <v>108</v>
      </c>
      <c r="C37" s="10">
        <v>1354</v>
      </c>
      <c r="D37" s="31">
        <v>1354</v>
      </c>
      <c r="E37" s="10" t="s">
        <v>58</v>
      </c>
      <c r="F37" s="11"/>
      <c r="G37" s="22">
        <v>0</v>
      </c>
      <c r="H37" s="15">
        <f t="shared" si="8"/>
        <v>0</v>
      </c>
      <c r="I37" s="23"/>
      <c r="J37" s="16">
        <f t="shared" si="9"/>
        <v>0</v>
      </c>
      <c r="K37" s="16">
        <f t="shared" si="10"/>
        <v>0</v>
      </c>
      <c r="L37" s="17">
        <v>864</v>
      </c>
      <c r="M37" s="32">
        <v>864</v>
      </c>
      <c r="N37" s="17">
        <v>96</v>
      </c>
      <c r="O37" s="32">
        <v>96</v>
      </c>
      <c r="P37" s="18">
        <f t="shared" si="11"/>
        <v>0</v>
      </c>
      <c r="Q37" s="18">
        <f t="shared" si="12"/>
        <v>0</v>
      </c>
      <c r="R37" s="18">
        <f t="shared" si="5"/>
        <v>0</v>
      </c>
      <c r="S37" s="17"/>
    </row>
    <row r="38" spans="1:19" ht="26.25" thickBot="1" x14ac:dyDescent="0.3">
      <c r="A38" s="9">
        <v>30</v>
      </c>
      <c r="B38" s="10" t="s">
        <v>109</v>
      </c>
      <c r="C38" s="10">
        <v>15</v>
      </c>
      <c r="D38" s="31">
        <v>15</v>
      </c>
      <c r="E38" s="10" t="s">
        <v>58</v>
      </c>
      <c r="F38" s="11"/>
      <c r="G38" s="22">
        <v>0</v>
      </c>
      <c r="H38" s="15">
        <f t="shared" si="8"/>
        <v>0</v>
      </c>
      <c r="I38" s="23"/>
      <c r="J38" s="16">
        <f t="shared" si="9"/>
        <v>0</v>
      </c>
      <c r="K38" s="16">
        <f t="shared" si="10"/>
        <v>0</v>
      </c>
      <c r="L38" s="17">
        <f t="shared" si="6"/>
        <v>9</v>
      </c>
      <c r="M38" s="32">
        <v>9</v>
      </c>
      <c r="N38" s="17">
        <f t="shared" si="7"/>
        <v>3</v>
      </c>
      <c r="O38" s="32">
        <v>3</v>
      </c>
      <c r="P38" s="18">
        <f t="shared" si="11"/>
        <v>0</v>
      </c>
      <c r="Q38" s="18">
        <f t="shared" si="12"/>
        <v>0</v>
      </c>
      <c r="R38" s="18">
        <f t="shared" si="5"/>
        <v>0</v>
      </c>
      <c r="S38" s="17"/>
    </row>
    <row r="39" spans="1:19" ht="77.25" thickBot="1" x14ac:dyDescent="0.3">
      <c r="A39" s="9">
        <v>31</v>
      </c>
      <c r="B39" s="10" t="s">
        <v>110</v>
      </c>
      <c r="C39" s="10">
        <v>4</v>
      </c>
      <c r="D39" s="31">
        <v>4</v>
      </c>
      <c r="E39" s="10" t="s">
        <v>58</v>
      </c>
      <c r="F39" s="11"/>
      <c r="G39" s="22">
        <v>0</v>
      </c>
      <c r="H39" s="15">
        <f t="shared" si="8"/>
        <v>0</v>
      </c>
      <c r="I39" s="23"/>
      <c r="J39" s="16">
        <f t="shared" si="9"/>
        <v>0</v>
      </c>
      <c r="K39" s="16">
        <f t="shared" si="10"/>
        <v>0</v>
      </c>
      <c r="L39" s="17">
        <v>2</v>
      </c>
      <c r="M39" s="32">
        <v>2</v>
      </c>
      <c r="N39" s="17">
        <v>1</v>
      </c>
      <c r="O39" s="32">
        <v>1</v>
      </c>
      <c r="P39" s="18">
        <f t="shared" ref="P39" si="13">O39*G39</f>
        <v>0</v>
      </c>
      <c r="Q39" s="18">
        <f t="shared" si="12"/>
        <v>0</v>
      </c>
      <c r="R39" s="18">
        <f t="shared" si="5"/>
        <v>0</v>
      </c>
      <c r="S39" s="17"/>
    </row>
    <row r="40" spans="1:19" ht="141" thickBot="1" x14ac:dyDescent="0.3">
      <c r="A40" s="9">
        <v>32</v>
      </c>
      <c r="B40" s="10" t="s">
        <v>111</v>
      </c>
      <c r="C40" s="10">
        <v>2500</v>
      </c>
      <c r="D40" s="31">
        <v>2500</v>
      </c>
      <c r="E40" s="10" t="s">
        <v>58</v>
      </c>
      <c r="F40" s="11"/>
      <c r="G40" s="22">
        <v>0</v>
      </c>
      <c r="H40" s="15">
        <f t="shared" si="8"/>
        <v>0</v>
      </c>
      <c r="I40" s="23"/>
      <c r="J40" s="16">
        <f t="shared" si="9"/>
        <v>0</v>
      </c>
      <c r="K40" s="16">
        <f t="shared" si="10"/>
        <v>0</v>
      </c>
      <c r="L40" s="17">
        <f t="shared" si="6"/>
        <v>1500</v>
      </c>
      <c r="M40" s="32">
        <v>1500</v>
      </c>
      <c r="N40" s="17">
        <f t="shared" si="7"/>
        <v>500</v>
      </c>
      <c r="O40" s="32">
        <v>500</v>
      </c>
      <c r="P40" s="18">
        <f t="shared" ref="P40:P42" si="14">G40*O40</f>
        <v>0</v>
      </c>
      <c r="Q40" s="18">
        <f t="shared" si="12"/>
        <v>0</v>
      </c>
      <c r="R40" s="18">
        <f t="shared" si="5"/>
        <v>0</v>
      </c>
      <c r="S40" s="17"/>
    </row>
    <row r="41" spans="1:19" ht="51.75" thickBot="1" x14ac:dyDescent="0.3">
      <c r="A41" s="9">
        <v>33</v>
      </c>
      <c r="B41" s="10" t="s">
        <v>112</v>
      </c>
      <c r="C41" s="10">
        <v>320</v>
      </c>
      <c r="D41" s="31">
        <v>320</v>
      </c>
      <c r="E41" s="10" t="s">
        <v>58</v>
      </c>
      <c r="F41" s="11"/>
      <c r="G41" s="22">
        <v>0</v>
      </c>
      <c r="H41" s="15">
        <f t="shared" si="8"/>
        <v>0</v>
      </c>
      <c r="I41" s="23"/>
      <c r="J41" s="16">
        <f t="shared" si="9"/>
        <v>0</v>
      </c>
      <c r="K41" s="16">
        <f t="shared" si="10"/>
        <v>0</v>
      </c>
      <c r="L41" s="17">
        <v>190</v>
      </c>
      <c r="M41" s="32">
        <v>190</v>
      </c>
      <c r="N41" s="17">
        <v>60</v>
      </c>
      <c r="O41" s="32">
        <v>60</v>
      </c>
      <c r="P41" s="18">
        <f t="shared" si="14"/>
        <v>0</v>
      </c>
      <c r="Q41" s="18">
        <f t="shared" si="12"/>
        <v>0</v>
      </c>
      <c r="R41" s="18">
        <f t="shared" si="5"/>
        <v>0</v>
      </c>
      <c r="S41" s="17" t="s">
        <v>232</v>
      </c>
    </row>
    <row r="42" spans="1:19" ht="26.25" thickBot="1" x14ac:dyDescent="0.3">
      <c r="A42" s="9">
        <v>34</v>
      </c>
      <c r="B42" s="10" t="s">
        <v>113</v>
      </c>
      <c r="C42" s="10">
        <v>1600</v>
      </c>
      <c r="D42" s="31">
        <v>1600</v>
      </c>
      <c r="E42" s="10" t="s">
        <v>58</v>
      </c>
      <c r="F42" s="11"/>
      <c r="G42" s="22">
        <v>0</v>
      </c>
      <c r="H42" s="15">
        <f t="shared" si="8"/>
        <v>0</v>
      </c>
      <c r="I42" s="23"/>
      <c r="J42" s="16">
        <f t="shared" si="9"/>
        <v>0</v>
      </c>
      <c r="K42" s="16">
        <f t="shared" si="10"/>
        <v>0</v>
      </c>
      <c r="L42" s="17">
        <v>950</v>
      </c>
      <c r="M42" s="32">
        <v>950</v>
      </c>
      <c r="N42" s="17">
        <v>300</v>
      </c>
      <c r="O42" s="32">
        <v>300</v>
      </c>
      <c r="P42" s="18">
        <f t="shared" si="14"/>
        <v>0</v>
      </c>
      <c r="Q42" s="18">
        <f t="shared" si="12"/>
        <v>0</v>
      </c>
      <c r="R42" s="18">
        <f t="shared" si="5"/>
        <v>0</v>
      </c>
      <c r="S42" s="17"/>
    </row>
    <row r="43" spans="1:19" ht="26.25" thickBot="1" x14ac:dyDescent="0.3">
      <c r="A43" s="9">
        <v>35</v>
      </c>
      <c r="B43" s="10" t="s">
        <v>114</v>
      </c>
      <c r="C43" s="10">
        <v>6</v>
      </c>
      <c r="D43" s="31">
        <v>6</v>
      </c>
      <c r="E43" s="10" t="s">
        <v>60</v>
      </c>
      <c r="F43" s="11"/>
      <c r="G43" s="22">
        <v>0</v>
      </c>
      <c r="H43" s="15">
        <f t="shared" si="8"/>
        <v>0</v>
      </c>
      <c r="I43" s="23"/>
      <c r="J43" s="16">
        <f t="shared" si="9"/>
        <v>0</v>
      </c>
      <c r="K43" s="16">
        <f t="shared" si="10"/>
        <v>0</v>
      </c>
      <c r="L43" s="17">
        <v>4</v>
      </c>
      <c r="M43" s="32">
        <v>4</v>
      </c>
      <c r="N43" s="17">
        <v>2</v>
      </c>
      <c r="O43" s="32">
        <v>2</v>
      </c>
      <c r="P43" s="18">
        <f t="shared" ref="P43" si="15">O43*G43</f>
        <v>0</v>
      </c>
      <c r="Q43" s="18">
        <f t="shared" si="12"/>
        <v>0</v>
      </c>
      <c r="R43" s="18">
        <f t="shared" si="5"/>
        <v>0</v>
      </c>
      <c r="S43" s="17"/>
    </row>
    <row r="44" spans="1:19" ht="26.25" thickBot="1" x14ac:dyDescent="0.3">
      <c r="A44" s="9">
        <v>36</v>
      </c>
      <c r="B44" s="10" t="s">
        <v>115</v>
      </c>
      <c r="C44" s="10">
        <v>1440</v>
      </c>
      <c r="D44" s="31">
        <v>1440</v>
      </c>
      <c r="E44" s="10" t="s">
        <v>58</v>
      </c>
      <c r="F44" s="11"/>
      <c r="G44" s="22">
        <v>0</v>
      </c>
      <c r="H44" s="15">
        <f t="shared" si="8"/>
        <v>0</v>
      </c>
      <c r="I44" s="23"/>
      <c r="J44" s="16">
        <f t="shared" si="9"/>
        <v>0</v>
      </c>
      <c r="K44" s="16">
        <f t="shared" si="10"/>
        <v>0</v>
      </c>
      <c r="L44" s="17">
        <v>840</v>
      </c>
      <c r="M44" s="32">
        <v>840</v>
      </c>
      <c r="N44" s="17">
        <v>240</v>
      </c>
      <c r="O44" s="32">
        <v>240</v>
      </c>
      <c r="P44" s="18">
        <f t="shared" ref="P44:P46" si="16">G44*O44</f>
        <v>0</v>
      </c>
      <c r="Q44" s="18">
        <f t="shared" si="12"/>
        <v>0</v>
      </c>
      <c r="R44" s="18">
        <f t="shared" si="5"/>
        <v>0</v>
      </c>
      <c r="S44" s="17"/>
    </row>
    <row r="45" spans="1:19" ht="141" thickBot="1" x14ac:dyDescent="0.3">
      <c r="A45" s="9">
        <v>37</v>
      </c>
      <c r="B45" s="10" t="s">
        <v>116</v>
      </c>
      <c r="C45" s="10">
        <v>110</v>
      </c>
      <c r="D45" s="31">
        <v>110</v>
      </c>
      <c r="E45" s="10" t="s">
        <v>60</v>
      </c>
      <c r="F45" s="11"/>
      <c r="G45" s="22">
        <v>0</v>
      </c>
      <c r="H45" s="15">
        <f t="shared" si="8"/>
        <v>0</v>
      </c>
      <c r="I45" s="23"/>
      <c r="J45" s="16">
        <f t="shared" si="9"/>
        <v>0</v>
      </c>
      <c r="K45" s="16">
        <f t="shared" si="10"/>
        <v>0</v>
      </c>
      <c r="L45" s="17">
        <f t="shared" si="6"/>
        <v>66</v>
      </c>
      <c r="M45" s="32">
        <v>66</v>
      </c>
      <c r="N45" s="17">
        <f t="shared" si="7"/>
        <v>22</v>
      </c>
      <c r="O45" s="32">
        <v>22</v>
      </c>
      <c r="P45" s="18">
        <f t="shared" si="16"/>
        <v>0</v>
      </c>
      <c r="Q45" s="18">
        <f t="shared" si="12"/>
        <v>0</v>
      </c>
      <c r="R45" s="18">
        <f t="shared" si="5"/>
        <v>0</v>
      </c>
      <c r="S45" s="17"/>
    </row>
    <row r="46" spans="1:19" ht="51.75" thickBot="1" x14ac:dyDescent="0.3">
      <c r="A46" s="9">
        <v>38</v>
      </c>
      <c r="B46" s="10" t="s">
        <v>117</v>
      </c>
      <c r="C46" s="10">
        <v>170</v>
      </c>
      <c r="D46" s="31">
        <v>170</v>
      </c>
      <c r="E46" s="10" t="s">
        <v>58</v>
      </c>
      <c r="F46" s="11"/>
      <c r="G46" s="22">
        <v>0</v>
      </c>
      <c r="H46" s="15">
        <f t="shared" si="8"/>
        <v>0</v>
      </c>
      <c r="I46" s="23"/>
      <c r="J46" s="16">
        <f t="shared" si="9"/>
        <v>0</v>
      </c>
      <c r="K46" s="16">
        <f t="shared" si="10"/>
        <v>0</v>
      </c>
      <c r="L46" s="17">
        <f t="shared" si="6"/>
        <v>102</v>
      </c>
      <c r="M46" s="32">
        <v>102</v>
      </c>
      <c r="N46" s="17">
        <f t="shared" si="7"/>
        <v>34</v>
      </c>
      <c r="O46" s="32">
        <v>34</v>
      </c>
      <c r="P46" s="18">
        <f t="shared" si="16"/>
        <v>0</v>
      </c>
      <c r="Q46" s="18">
        <f t="shared" si="12"/>
        <v>0</v>
      </c>
      <c r="R46" s="18">
        <f t="shared" si="5"/>
        <v>0</v>
      </c>
      <c r="S46" s="17" t="s">
        <v>232</v>
      </c>
    </row>
    <row r="47" spans="1:19" ht="51.75" thickBot="1" x14ac:dyDescent="0.3">
      <c r="A47" s="9">
        <v>39</v>
      </c>
      <c r="B47" s="10" t="s">
        <v>118</v>
      </c>
      <c r="C47" s="10">
        <v>1500</v>
      </c>
      <c r="D47" s="31">
        <v>1500</v>
      </c>
      <c r="E47" s="10" t="s">
        <v>58</v>
      </c>
      <c r="F47" s="11"/>
      <c r="G47" s="22">
        <v>0</v>
      </c>
      <c r="H47" s="15">
        <f t="shared" si="8"/>
        <v>0</v>
      </c>
      <c r="I47" s="23"/>
      <c r="J47" s="16">
        <f t="shared" si="9"/>
        <v>0</v>
      </c>
      <c r="K47" s="16">
        <f t="shared" si="10"/>
        <v>0</v>
      </c>
      <c r="L47" s="17">
        <f t="shared" si="6"/>
        <v>900</v>
      </c>
      <c r="M47" s="32">
        <v>900</v>
      </c>
      <c r="N47" s="17">
        <f t="shared" si="7"/>
        <v>300</v>
      </c>
      <c r="O47" s="32">
        <v>300</v>
      </c>
      <c r="P47" s="18">
        <f t="shared" ref="P47" si="17">O47*G47</f>
        <v>0</v>
      </c>
      <c r="Q47" s="18">
        <f t="shared" si="12"/>
        <v>0</v>
      </c>
      <c r="R47" s="18">
        <f t="shared" si="5"/>
        <v>0</v>
      </c>
      <c r="S47" s="17"/>
    </row>
    <row r="48" spans="1:19" ht="39" thickBot="1" x14ac:dyDescent="0.3">
      <c r="A48" s="9">
        <v>40</v>
      </c>
      <c r="B48" s="10" t="s">
        <v>119</v>
      </c>
      <c r="C48" s="10">
        <v>700</v>
      </c>
      <c r="D48" s="31">
        <v>700</v>
      </c>
      <c r="E48" s="10" t="s">
        <v>58</v>
      </c>
      <c r="F48" s="11"/>
      <c r="G48" s="22">
        <v>0</v>
      </c>
      <c r="H48" s="15">
        <f t="shared" si="8"/>
        <v>0</v>
      </c>
      <c r="I48" s="23"/>
      <c r="J48" s="16">
        <f t="shared" si="9"/>
        <v>0</v>
      </c>
      <c r="K48" s="16">
        <f t="shared" si="10"/>
        <v>0</v>
      </c>
      <c r="L48" s="17">
        <f t="shared" si="6"/>
        <v>420</v>
      </c>
      <c r="M48" s="32">
        <v>420</v>
      </c>
      <c r="N48" s="17">
        <f t="shared" si="7"/>
        <v>140</v>
      </c>
      <c r="O48" s="32">
        <v>140</v>
      </c>
      <c r="P48" s="18">
        <f t="shared" ref="P48:P50" si="18">G48*O48</f>
        <v>0</v>
      </c>
      <c r="Q48" s="18">
        <f t="shared" si="12"/>
        <v>0</v>
      </c>
      <c r="R48" s="18">
        <f t="shared" si="5"/>
        <v>0</v>
      </c>
      <c r="S48" s="17"/>
    </row>
    <row r="49" spans="1:19" ht="39" thickBot="1" x14ac:dyDescent="0.3">
      <c r="A49" s="9">
        <v>41</v>
      </c>
      <c r="B49" s="10" t="s">
        <v>120</v>
      </c>
      <c r="C49" s="10">
        <v>1200</v>
      </c>
      <c r="D49" s="31">
        <v>1200</v>
      </c>
      <c r="E49" s="10" t="s">
        <v>58</v>
      </c>
      <c r="F49" s="11"/>
      <c r="G49" s="22">
        <v>0</v>
      </c>
      <c r="H49" s="15">
        <f t="shared" si="8"/>
        <v>0</v>
      </c>
      <c r="I49" s="23"/>
      <c r="J49" s="16">
        <f t="shared" si="9"/>
        <v>0</v>
      </c>
      <c r="K49" s="16">
        <f t="shared" si="10"/>
        <v>0</v>
      </c>
      <c r="L49" s="17">
        <f t="shared" si="6"/>
        <v>720</v>
      </c>
      <c r="M49" s="32">
        <v>720</v>
      </c>
      <c r="N49" s="17">
        <f t="shared" si="7"/>
        <v>240</v>
      </c>
      <c r="O49" s="32">
        <v>240</v>
      </c>
      <c r="P49" s="18">
        <f t="shared" si="18"/>
        <v>0</v>
      </c>
      <c r="Q49" s="18">
        <f t="shared" si="12"/>
        <v>0</v>
      </c>
      <c r="R49" s="18">
        <f t="shared" si="5"/>
        <v>0</v>
      </c>
      <c r="S49" s="17"/>
    </row>
    <row r="50" spans="1:19" ht="64.5" thickBot="1" x14ac:dyDescent="0.3">
      <c r="A50" s="9">
        <v>42</v>
      </c>
      <c r="B50" s="10" t="s">
        <v>121</v>
      </c>
      <c r="C50" s="10">
        <v>2</v>
      </c>
      <c r="D50" s="31">
        <v>2</v>
      </c>
      <c r="E50" s="10" t="s">
        <v>60</v>
      </c>
      <c r="F50" s="11"/>
      <c r="G50" s="22">
        <v>0</v>
      </c>
      <c r="H50" s="15">
        <f t="shared" si="8"/>
        <v>0</v>
      </c>
      <c r="I50" s="23"/>
      <c r="J50" s="16">
        <f t="shared" si="9"/>
        <v>0</v>
      </c>
      <c r="K50" s="16">
        <f t="shared" si="10"/>
        <v>0</v>
      </c>
      <c r="L50" s="17">
        <v>1</v>
      </c>
      <c r="M50" s="32">
        <v>1</v>
      </c>
      <c r="N50" s="17">
        <v>1</v>
      </c>
      <c r="O50" s="32">
        <v>1</v>
      </c>
      <c r="P50" s="18">
        <f t="shared" si="18"/>
        <v>0</v>
      </c>
      <c r="Q50" s="18">
        <f t="shared" si="12"/>
        <v>0</v>
      </c>
      <c r="R50" s="18">
        <f t="shared" si="5"/>
        <v>0</v>
      </c>
      <c r="S50" s="17"/>
    </row>
    <row r="51" spans="1:19" ht="64.5" thickBot="1" x14ac:dyDescent="0.3">
      <c r="A51" s="9">
        <v>43</v>
      </c>
      <c r="B51" s="10" t="s">
        <v>122</v>
      </c>
      <c r="C51" s="10">
        <v>2</v>
      </c>
      <c r="D51" s="31">
        <v>2</v>
      </c>
      <c r="E51" s="10" t="s">
        <v>60</v>
      </c>
      <c r="F51" s="11"/>
      <c r="G51" s="22">
        <v>0</v>
      </c>
      <c r="H51" s="15">
        <f t="shared" si="8"/>
        <v>0</v>
      </c>
      <c r="I51" s="23"/>
      <c r="J51" s="16">
        <f t="shared" si="9"/>
        <v>0</v>
      </c>
      <c r="K51" s="16">
        <f t="shared" si="10"/>
        <v>0</v>
      </c>
      <c r="L51" s="17">
        <v>1</v>
      </c>
      <c r="M51" s="32">
        <v>1</v>
      </c>
      <c r="N51" s="17">
        <v>1</v>
      </c>
      <c r="O51" s="32">
        <v>1</v>
      </c>
      <c r="P51" s="18">
        <f t="shared" ref="P51" si="19">O51*G51</f>
        <v>0</v>
      </c>
      <c r="Q51" s="18">
        <f t="shared" si="12"/>
        <v>0</v>
      </c>
      <c r="R51" s="18">
        <f t="shared" si="5"/>
        <v>0</v>
      </c>
      <c r="S51" s="17"/>
    </row>
    <row r="52" spans="1:19" ht="204.75" thickBot="1" x14ac:dyDescent="0.3">
      <c r="A52" s="9">
        <v>44</v>
      </c>
      <c r="B52" s="10" t="s">
        <v>208</v>
      </c>
      <c r="C52" s="10">
        <v>100</v>
      </c>
      <c r="D52" s="31">
        <v>100</v>
      </c>
      <c r="E52" s="10" t="s">
        <v>58</v>
      </c>
      <c r="F52" s="11"/>
      <c r="G52" s="22">
        <v>0</v>
      </c>
      <c r="H52" s="15">
        <f t="shared" si="8"/>
        <v>0</v>
      </c>
      <c r="I52" s="23"/>
      <c r="J52" s="16">
        <f t="shared" si="9"/>
        <v>0</v>
      </c>
      <c r="K52" s="16">
        <f t="shared" si="10"/>
        <v>0</v>
      </c>
      <c r="L52" s="17">
        <f t="shared" si="6"/>
        <v>60</v>
      </c>
      <c r="M52" s="32">
        <v>60</v>
      </c>
      <c r="N52" s="17">
        <f t="shared" si="7"/>
        <v>20</v>
      </c>
      <c r="O52" s="32">
        <v>20</v>
      </c>
      <c r="P52" s="18">
        <f t="shared" ref="P52:P53" si="20">G52*O52</f>
        <v>0</v>
      </c>
      <c r="Q52" s="18">
        <f t="shared" si="12"/>
        <v>0</v>
      </c>
      <c r="R52" s="18">
        <f t="shared" si="5"/>
        <v>0</v>
      </c>
      <c r="S52" s="17"/>
    </row>
    <row r="53" spans="1:19" ht="268.5" thickBot="1" x14ac:dyDescent="0.3">
      <c r="A53" s="9">
        <v>45</v>
      </c>
      <c r="B53" s="10" t="s">
        <v>381</v>
      </c>
      <c r="C53" s="10">
        <v>4000</v>
      </c>
      <c r="D53" s="31">
        <v>4000</v>
      </c>
      <c r="E53" s="10" t="s">
        <v>58</v>
      </c>
      <c r="F53" s="11"/>
      <c r="G53" s="22">
        <v>0</v>
      </c>
      <c r="H53" s="15">
        <f t="shared" si="8"/>
        <v>0</v>
      </c>
      <c r="I53" s="23"/>
      <c r="J53" s="16">
        <f t="shared" si="9"/>
        <v>0</v>
      </c>
      <c r="K53" s="16">
        <f t="shared" si="10"/>
        <v>0</v>
      </c>
      <c r="L53" s="17">
        <f t="shared" si="6"/>
        <v>2400</v>
      </c>
      <c r="M53" s="32">
        <v>2400</v>
      </c>
      <c r="N53" s="17">
        <f t="shared" si="7"/>
        <v>800</v>
      </c>
      <c r="O53" s="32">
        <v>800</v>
      </c>
      <c r="P53" s="18">
        <f t="shared" si="20"/>
        <v>0</v>
      </c>
      <c r="Q53" s="18">
        <f t="shared" si="12"/>
        <v>0</v>
      </c>
      <c r="R53" s="18">
        <f t="shared" si="5"/>
        <v>0</v>
      </c>
      <c r="S53" s="17" t="s">
        <v>232</v>
      </c>
    </row>
    <row r="54" spans="1:19" ht="141" thickBot="1" x14ac:dyDescent="0.3">
      <c r="A54" s="9">
        <v>46</v>
      </c>
      <c r="B54" s="10" t="s">
        <v>123</v>
      </c>
      <c r="C54" s="10">
        <v>2000</v>
      </c>
      <c r="D54" s="31">
        <v>2000</v>
      </c>
      <c r="E54" s="10" t="s">
        <v>58</v>
      </c>
      <c r="F54" s="11"/>
      <c r="G54" s="22">
        <v>0</v>
      </c>
      <c r="H54" s="15">
        <f t="shared" si="8"/>
        <v>0</v>
      </c>
      <c r="I54" s="23"/>
      <c r="J54" s="16">
        <f t="shared" si="9"/>
        <v>0</v>
      </c>
      <c r="K54" s="16">
        <f t="shared" si="10"/>
        <v>0</v>
      </c>
      <c r="L54" s="17">
        <f t="shared" si="6"/>
        <v>1200</v>
      </c>
      <c r="M54" s="32">
        <v>1200</v>
      </c>
      <c r="N54" s="17">
        <f t="shared" si="7"/>
        <v>400</v>
      </c>
      <c r="O54" s="32">
        <v>400</v>
      </c>
      <c r="P54" s="18">
        <f t="shared" ref="P54" si="21">O54*G54</f>
        <v>0</v>
      </c>
      <c r="Q54" s="18">
        <f t="shared" si="12"/>
        <v>0</v>
      </c>
      <c r="R54" s="18">
        <f t="shared" si="5"/>
        <v>0</v>
      </c>
      <c r="S54" s="17"/>
    </row>
    <row r="55" spans="1:19" ht="102.75" thickBot="1" x14ac:dyDescent="0.3">
      <c r="A55" s="9">
        <v>47</v>
      </c>
      <c r="B55" s="10" t="s">
        <v>124</v>
      </c>
      <c r="C55" s="10">
        <v>65</v>
      </c>
      <c r="D55" s="31">
        <v>65</v>
      </c>
      <c r="E55" s="10" t="s">
        <v>58</v>
      </c>
      <c r="F55" s="11"/>
      <c r="G55" s="22">
        <v>0</v>
      </c>
      <c r="H55" s="15">
        <f t="shared" si="8"/>
        <v>0</v>
      </c>
      <c r="I55" s="23"/>
      <c r="J55" s="16">
        <f t="shared" si="9"/>
        <v>0</v>
      </c>
      <c r="K55" s="16">
        <f t="shared" si="10"/>
        <v>0</v>
      </c>
      <c r="L55" s="17">
        <f t="shared" si="6"/>
        <v>39</v>
      </c>
      <c r="M55" s="32">
        <v>39</v>
      </c>
      <c r="N55" s="17">
        <f t="shared" si="7"/>
        <v>13</v>
      </c>
      <c r="O55" s="32">
        <v>13</v>
      </c>
      <c r="P55" s="18">
        <f t="shared" ref="P55:P57" si="22">G55*O55</f>
        <v>0</v>
      </c>
      <c r="Q55" s="18">
        <f t="shared" si="12"/>
        <v>0</v>
      </c>
      <c r="R55" s="18">
        <f t="shared" si="5"/>
        <v>0</v>
      </c>
      <c r="S55" s="17"/>
    </row>
    <row r="56" spans="1:19" ht="166.5" thickBot="1" x14ac:dyDescent="0.3">
      <c r="A56" s="9">
        <v>48</v>
      </c>
      <c r="B56" s="10" t="s">
        <v>125</v>
      </c>
      <c r="C56" s="10">
        <v>1600</v>
      </c>
      <c r="D56" s="31">
        <v>1600</v>
      </c>
      <c r="E56" s="10" t="s">
        <v>58</v>
      </c>
      <c r="F56" s="11"/>
      <c r="G56" s="22">
        <v>0</v>
      </c>
      <c r="H56" s="15">
        <f t="shared" si="8"/>
        <v>0</v>
      </c>
      <c r="I56" s="23"/>
      <c r="J56" s="16">
        <f t="shared" si="9"/>
        <v>0</v>
      </c>
      <c r="K56" s="16">
        <f t="shared" si="10"/>
        <v>0</v>
      </c>
      <c r="L56" s="17">
        <v>1000</v>
      </c>
      <c r="M56" s="32">
        <v>1000</v>
      </c>
      <c r="N56" s="17">
        <v>300</v>
      </c>
      <c r="O56" s="32">
        <v>300</v>
      </c>
      <c r="P56" s="18">
        <f t="shared" si="22"/>
        <v>0</v>
      </c>
      <c r="Q56" s="18">
        <f t="shared" si="12"/>
        <v>0</v>
      </c>
      <c r="R56" s="18">
        <f t="shared" si="5"/>
        <v>0</v>
      </c>
      <c r="S56" s="17"/>
    </row>
    <row r="57" spans="1:19" ht="166.5" thickBot="1" x14ac:dyDescent="0.3">
      <c r="A57" s="9">
        <v>49</v>
      </c>
      <c r="B57" s="10" t="s">
        <v>126</v>
      </c>
      <c r="C57" s="10">
        <v>200</v>
      </c>
      <c r="D57" s="31">
        <v>200</v>
      </c>
      <c r="E57" s="10" t="s">
        <v>58</v>
      </c>
      <c r="F57" s="11"/>
      <c r="G57" s="22">
        <v>0</v>
      </c>
      <c r="H57" s="15">
        <f t="shared" si="8"/>
        <v>0</v>
      </c>
      <c r="I57" s="23"/>
      <c r="J57" s="16">
        <f t="shared" si="9"/>
        <v>0</v>
      </c>
      <c r="K57" s="16">
        <f t="shared" si="10"/>
        <v>0</v>
      </c>
      <c r="L57" s="17">
        <v>150</v>
      </c>
      <c r="M57" s="32">
        <v>150</v>
      </c>
      <c r="N57" s="17">
        <v>50</v>
      </c>
      <c r="O57" s="32">
        <v>50</v>
      </c>
      <c r="P57" s="18">
        <f t="shared" si="22"/>
        <v>0</v>
      </c>
      <c r="Q57" s="18">
        <f t="shared" si="12"/>
        <v>0</v>
      </c>
      <c r="R57" s="18">
        <f t="shared" si="5"/>
        <v>0</v>
      </c>
      <c r="S57" s="17"/>
    </row>
    <row r="58" spans="1:19" ht="396" thickBot="1" x14ac:dyDescent="0.3">
      <c r="A58" s="9">
        <v>50</v>
      </c>
      <c r="B58" s="10" t="s">
        <v>127</v>
      </c>
      <c r="C58" s="10">
        <v>2</v>
      </c>
      <c r="D58" s="31">
        <v>2</v>
      </c>
      <c r="E58" s="10" t="s">
        <v>58</v>
      </c>
      <c r="F58" s="11"/>
      <c r="G58" s="22">
        <v>0</v>
      </c>
      <c r="H58" s="15">
        <f t="shared" si="8"/>
        <v>0</v>
      </c>
      <c r="I58" s="23"/>
      <c r="J58" s="16">
        <f t="shared" si="9"/>
        <v>0</v>
      </c>
      <c r="K58" s="16">
        <f t="shared" si="10"/>
        <v>0</v>
      </c>
      <c r="L58" s="17">
        <v>1</v>
      </c>
      <c r="M58" s="32">
        <v>1</v>
      </c>
      <c r="N58" s="17">
        <v>1</v>
      </c>
      <c r="O58" s="32">
        <v>1</v>
      </c>
      <c r="P58" s="18">
        <f t="shared" ref="P58" si="23">O58*G58</f>
        <v>0</v>
      </c>
      <c r="Q58" s="18">
        <f t="shared" si="12"/>
        <v>0</v>
      </c>
      <c r="R58" s="18">
        <f t="shared" si="5"/>
        <v>0</v>
      </c>
      <c r="S58" s="17"/>
    </row>
    <row r="59" spans="1:19" ht="26.25" thickBot="1" x14ac:dyDescent="0.3">
      <c r="A59" s="9">
        <v>51</v>
      </c>
      <c r="B59" s="10" t="s">
        <v>128</v>
      </c>
      <c r="C59" s="10">
        <v>250</v>
      </c>
      <c r="D59" s="31">
        <v>250</v>
      </c>
      <c r="E59" s="10" t="s">
        <v>58</v>
      </c>
      <c r="F59" s="11"/>
      <c r="G59" s="22">
        <v>0</v>
      </c>
      <c r="H59" s="15">
        <f t="shared" si="8"/>
        <v>0</v>
      </c>
      <c r="I59" s="23"/>
      <c r="J59" s="16">
        <f t="shared" si="9"/>
        <v>0</v>
      </c>
      <c r="K59" s="16">
        <f t="shared" si="10"/>
        <v>0</v>
      </c>
      <c r="L59" s="17">
        <f t="shared" si="6"/>
        <v>150</v>
      </c>
      <c r="M59" s="32">
        <v>150</v>
      </c>
      <c r="N59" s="17">
        <f t="shared" si="7"/>
        <v>50</v>
      </c>
      <c r="O59" s="32">
        <v>50</v>
      </c>
      <c r="P59" s="18">
        <f t="shared" ref="P59:P61" si="24">G59*O59</f>
        <v>0</v>
      </c>
      <c r="Q59" s="18">
        <f t="shared" si="12"/>
        <v>0</v>
      </c>
      <c r="R59" s="18">
        <f t="shared" si="5"/>
        <v>0</v>
      </c>
      <c r="S59" s="17" t="s">
        <v>232</v>
      </c>
    </row>
    <row r="60" spans="1:19" ht="26.25" thickBot="1" x14ac:dyDescent="0.3">
      <c r="A60" s="9">
        <v>52</v>
      </c>
      <c r="B60" s="10" t="s">
        <v>129</v>
      </c>
      <c r="C60" s="10">
        <v>300</v>
      </c>
      <c r="D60" s="31">
        <v>300</v>
      </c>
      <c r="E60" s="10" t="s">
        <v>58</v>
      </c>
      <c r="F60" s="11"/>
      <c r="G60" s="22">
        <v>0</v>
      </c>
      <c r="H60" s="15">
        <f t="shared" si="8"/>
        <v>0</v>
      </c>
      <c r="I60" s="23"/>
      <c r="J60" s="16">
        <f t="shared" si="9"/>
        <v>0</v>
      </c>
      <c r="K60" s="16">
        <f t="shared" si="10"/>
        <v>0</v>
      </c>
      <c r="L60" s="17">
        <f t="shared" si="6"/>
        <v>180</v>
      </c>
      <c r="M60" s="32">
        <v>180</v>
      </c>
      <c r="N60" s="17">
        <f t="shared" si="7"/>
        <v>60</v>
      </c>
      <c r="O60" s="32">
        <v>60</v>
      </c>
      <c r="P60" s="18">
        <f t="shared" si="24"/>
        <v>0</v>
      </c>
      <c r="Q60" s="18">
        <f t="shared" si="12"/>
        <v>0</v>
      </c>
      <c r="R60" s="18">
        <f t="shared" si="5"/>
        <v>0</v>
      </c>
      <c r="S60" s="17"/>
    </row>
    <row r="61" spans="1:19" ht="217.5" thickBot="1" x14ac:dyDescent="0.3">
      <c r="A61" s="9">
        <v>53</v>
      </c>
      <c r="B61" s="10" t="s">
        <v>130</v>
      </c>
      <c r="C61" s="10">
        <v>500</v>
      </c>
      <c r="D61" s="31">
        <v>500</v>
      </c>
      <c r="E61" s="10" t="s">
        <v>58</v>
      </c>
      <c r="F61" s="11"/>
      <c r="G61" s="22">
        <v>0</v>
      </c>
      <c r="H61" s="15">
        <f t="shared" si="8"/>
        <v>0</v>
      </c>
      <c r="I61" s="23"/>
      <c r="J61" s="16">
        <f t="shared" si="9"/>
        <v>0</v>
      </c>
      <c r="K61" s="16">
        <f t="shared" si="10"/>
        <v>0</v>
      </c>
      <c r="L61" s="17">
        <f t="shared" si="6"/>
        <v>300</v>
      </c>
      <c r="M61" s="32">
        <v>300</v>
      </c>
      <c r="N61" s="17">
        <f t="shared" si="7"/>
        <v>100</v>
      </c>
      <c r="O61" s="32">
        <v>100</v>
      </c>
      <c r="P61" s="18">
        <f t="shared" si="24"/>
        <v>0</v>
      </c>
      <c r="Q61" s="18">
        <f t="shared" si="12"/>
        <v>0</v>
      </c>
      <c r="R61" s="18">
        <f t="shared" si="5"/>
        <v>0</v>
      </c>
      <c r="S61" s="17"/>
    </row>
    <row r="62" spans="1:19" ht="77.25" thickBot="1" x14ac:dyDescent="0.3">
      <c r="A62" s="9">
        <v>54</v>
      </c>
      <c r="B62" s="10" t="s">
        <v>131</v>
      </c>
      <c r="C62" s="10">
        <v>70</v>
      </c>
      <c r="D62" s="31">
        <v>70</v>
      </c>
      <c r="E62" s="10" t="s">
        <v>58</v>
      </c>
      <c r="F62" s="11"/>
      <c r="G62" s="22">
        <v>0</v>
      </c>
      <c r="H62" s="15">
        <f t="shared" si="8"/>
        <v>0</v>
      </c>
      <c r="I62" s="23"/>
      <c r="J62" s="16">
        <f t="shared" si="9"/>
        <v>0</v>
      </c>
      <c r="K62" s="16">
        <f t="shared" si="10"/>
        <v>0</v>
      </c>
      <c r="L62" s="17">
        <f t="shared" si="6"/>
        <v>42</v>
      </c>
      <c r="M62" s="32">
        <v>42</v>
      </c>
      <c r="N62" s="17">
        <f t="shared" si="7"/>
        <v>14</v>
      </c>
      <c r="O62" s="32">
        <v>14</v>
      </c>
      <c r="P62" s="18">
        <f t="shared" ref="P62" si="25">O62*G62</f>
        <v>0</v>
      </c>
      <c r="Q62" s="18">
        <f t="shared" si="12"/>
        <v>0</v>
      </c>
      <c r="R62" s="18">
        <f t="shared" si="5"/>
        <v>0</v>
      </c>
      <c r="S62" s="17"/>
    </row>
    <row r="63" spans="1:19" ht="243" thickBot="1" x14ac:dyDescent="0.3">
      <c r="A63" s="9">
        <v>55</v>
      </c>
      <c r="B63" s="10" t="s">
        <v>132</v>
      </c>
      <c r="C63" s="10">
        <v>0</v>
      </c>
      <c r="D63" s="31">
        <v>0</v>
      </c>
      <c r="E63" s="10" t="s">
        <v>58</v>
      </c>
      <c r="F63" s="11"/>
      <c r="G63" s="22">
        <v>0</v>
      </c>
      <c r="H63" s="15">
        <f t="shared" si="8"/>
        <v>0</v>
      </c>
      <c r="I63" s="23"/>
      <c r="J63" s="16">
        <f t="shared" si="9"/>
        <v>0</v>
      </c>
      <c r="K63" s="16">
        <f t="shared" si="10"/>
        <v>0</v>
      </c>
      <c r="L63" s="17">
        <v>0</v>
      </c>
      <c r="M63" s="32">
        <v>0</v>
      </c>
      <c r="N63" s="17">
        <v>2</v>
      </c>
      <c r="O63" s="32">
        <v>2</v>
      </c>
      <c r="P63" s="18">
        <f t="shared" ref="P63:P65" si="26">G63*O63</f>
        <v>0</v>
      </c>
      <c r="Q63" s="18">
        <f t="shared" si="12"/>
        <v>0</v>
      </c>
      <c r="R63" s="18">
        <f t="shared" si="5"/>
        <v>0</v>
      </c>
      <c r="S63" s="17"/>
    </row>
    <row r="64" spans="1:19" ht="39" thickBot="1" x14ac:dyDescent="0.3">
      <c r="A64" s="9">
        <v>56</v>
      </c>
      <c r="B64" s="10" t="s">
        <v>133</v>
      </c>
      <c r="C64" s="10">
        <v>33</v>
      </c>
      <c r="D64" s="31">
        <v>33</v>
      </c>
      <c r="E64" s="10" t="s">
        <v>60</v>
      </c>
      <c r="F64" s="11"/>
      <c r="G64" s="22">
        <v>0</v>
      </c>
      <c r="H64" s="15">
        <f t="shared" si="8"/>
        <v>0</v>
      </c>
      <c r="I64" s="23"/>
      <c r="J64" s="16">
        <f t="shared" si="9"/>
        <v>0</v>
      </c>
      <c r="K64" s="16">
        <f t="shared" si="10"/>
        <v>0</v>
      </c>
      <c r="L64" s="17">
        <v>20</v>
      </c>
      <c r="M64" s="32">
        <v>20</v>
      </c>
      <c r="N64" s="17">
        <v>7</v>
      </c>
      <c r="O64" s="32">
        <v>7</v>
      </c>
      <c r="P64" s="18">
        <f t="shared" si="26"/>
        <v>0</v>
      </c>
      <c r="Q64" s="18">
        <f t="shared" si="12"/>
        <v>0</v>
      </c>
      <c r="R64" s="18">
        <f t="shared" si="5"/>
        <v>0</v>
      </c>
      <c r="S64" s="17" t="s">
        <v>232</v>
      </c>
    </row>
    <row r="65" spans="1:19" ht="64.5" thickBot="1" x14ac:dyDescent="0.3">
      <c r="A65" s="9">
        <v>57</v>
      </c>
      <c r="B65" s="10" t="s">
        <v>134</v>
      </c>
      <c r="C65" s="10">
        <v>5</v>
      </c>
      <c r="D65" s="31">
        <v>5</v>
      </c>
      <c r="E65" s="10" t="s">
        <v>58</v>
      </c>
      <c r="F65" s="11"/>
      <c r="G65" s="22">
        <v>0</v>
      </c>
      <c r="H65" s="15">
        <f t="shared" si="8"/>
        <v>0</v>
      </c>
      <c r="I65" s="23"/>
      <c r="J65" s="16">
        <f t="shared" si="9"/>
        <v>0</v>
      </c>
      <c r="K65" s="16">
        <f t="shared" si="10"/>
        <v>0</v>
      </c>
      <c r="L65" s="17">
        <f t="shared" si="6"/>
        <v>3</v>
      </c>
      <c r="M65" s="32">
        <v>3</v>
      </c>
      <c r="N65" s="17">
        <v>3</v>
      </c>
      <c r="O65" s="32">
        <v>3</v>
      </c>
      <c r="P65" s="18">
        <f t="shared" si="26"/>
        <v>0</v>
      </c>
      <c r="Q65" s="18">
        <f t="shared" si="12"/>
        <v>0</v>
      </c>
      <c r="R65" s="18">
        <f t="shared" si="5"/>
        <v>0</v>
      </c>
      <c r="S65" s="17"/>
    </row>
    <row r="66" spans="1:19" ht="39" thickBot="1" x14ac:dyDescent="0.3">
      <c r="A66" s="9">
        <v>58</v>
      </c>
      <c r="B66" s="10" t="s">
        <v>135</v>
      </c>
      <c r="C66" s="10">
        <v>475</v>
      </c>
      <c r="D66" s="31">
        <v>475</v>
      </c>
      <c r="E66" s="10" t="s">
        <v>58</v>
      </c>
      <c r="F66" s="11"/>
      <c r="G66" s="22">
        <v>0</v>
      </c>
      <c r="H66" s="15">
        <f t="shared" si="8"/>
        <v>0</v>
      </c>
      <c r="I66" s="23"/>
      <c r="J66" s="16">
        <f t="shared" si="9"/>
        <v>0</v>
      </c>
      <c r="K66" s="16">
        <f t="shared" si="10"/>
        <v>0</v>
      </c>
      <c r="L66" s="17">
        <v>275</v>
      </c>
      <c r="M66" s="32">
        <v>275</v>
      </c>
      <c r="N66" s="17">
        <v>100</v>
      </c>
      <c r="O66" s="32">
        <v>100</v>
      </c>
      <c r="P66" s="18">
        <f t="shared" ref="P66" si="27">O66*G66</f>
        <v>0</v>
      </c>
      <c r="Q66" s="18">
        <f t="shared" si="12"/>
        <v>0</v>
      </c>
      <c r="R66" s="18">
        <f t="shared" si="5"/>
        <v>0</v>
      </c>
      <c r="S66" s="17"/>
    </row>
    <row r="67" spans="1:19" ht="39" thickBot="1" x14ac:dyDescent="0.3">
      <c r="A67" s="9">
        <v>59</v>
      </c>
      <c r="B67" s="10" t="s">
        <v>136</v>
      </c>
      <c r="C67" s="10">
        <v>10</v>
      </c>
      <c r="D67" s="31">
        <v>10</v>
      </c>
      <c r="E67" s="10" t="s">
        <v>58</v>
      </c>
      <c r="F67" s="11"/>
      <c r="G67" s="22">
        <v>0</v>
      </c>
      <c r="H67" s="15">
        <f t="shared" si="8"/>
        <v>0</v>
      </c>
      <c r="I67" s="23"/>
      <c r="J67" s="16">
        <f t="shared" si="9"/>
        <v>0</v>
      </c>
      <c r="K67" s="16">
        <f t="shared" si="10"/>
        <v>0</v>
      </c>
      <c r="L67" s="17">
        <f t="shared" si="6"/>
        <v>6</v>
      </c>
      <c r="M67" s="32">
        <v>6</v>
      </c>
      <c r="N67" s="17">
        <f t="shared" si="7"/>
        <v>2</v>
      </c>
      <c r="O67" s="32">
        <v>2</v>
      </c>
      <c r="P67" s="18">
        <f t="shared" ref="P67:P69" si="28">G67*O67</f>
        <v>0</v>
      </c>
      <c r="Q67" s="18">
        <f t="shared" si="12"/>
        <v>0</v>
      </c>
      <c r="R67" s="18">
        <f t="shared" si="5"/>
        <v>0</v>
      </c>
      <c r="S67" s="17"/>
    </row>
    <row r="68" spans="1:19" ht="409.5" customHeight="1" thickBot="1" x14ac:dyDescent="0.3">
      <c r="A68" s="9">
        <v>60</v>
      </c>
      <c r="B68" s="10" t="s">
        <v>210</v>
      </c>
      <c r="C68" s="10">
        <v>3000</v>
      </c>
      <c r="D68" s="31">
        <v>3000</v>
      </c>
      <c r="E68" s="10" t="s">
        <v>58</v>
      </c>
      <c r="F68" s="11"/>
      <c r="G68" s="22">
        <v>0</v>
      </c>
      <c r="H68" s="15">
        <f t="shared" si="8"/>
        <v>0</v>
      </c>
      <c r="I68" s="23"/>
      <c r="J68" s="16">
        <f t="shared" si="9"/>
        <v>0</v>
      </c>
      <c r="K68" s="16">
        <f t="shared" si="10"/>
        <v>0</v>
      </c>
      <c r="L68" s="17">
        <f t="shared" si="6"/>
        <v>1800</v>
      </c>
      <c r="M68" s="32">
        <v>1800</v>
      </c>
      <c r="N68" s="17">
        <f t="shared" si="7"/>
        <v>600</v>
      </c>
      <c r="O68" s="32">
        <v>600</v>
      </c>
      <c r="P68" s="18">
        <f t="shared" si="28"/>
        <v>0</v>
      </c>
      <c r="Q68" s="18">
        <f t="shared" si="12"/>
        <v>0</v>
      </c>
      <c r="R68" s="18">
        <f t="shared" si="5"/>
        <v>0</v>
      </c>
      <c r="S68" s="17"/>
    </row>
    <row r="69" spans="1:19" ht="141" thickBot="1" x14ac:dyDescent="0.3">
      <c r="A69" s="9">
        <v>61</v>
      </c>
      <c r="B69" s="10" t="s">
        <v>137</v>
      </c>
      <c r="C69" s="10">
        <v>125</v>
      </c>
      <c r="D69" s="31">
        <v>125</v>
      </c>
      <c r="E69" s="10" t="s">
        <v>58</v>
      </c>
      <c r="F69" s="11"/>
      <c r="G69" s="22">
        <v>0</v>
      </c>
      <c r="H69" s="15">
        <f t="shared" si="8"/>
        <v>0</v>
      </c>
      <c r="I69" s="23"/>
      <c r="J69" s="16">
        <f t="shared" si="9"/>
        <v>0</v>
      </c>
      <c r="K69" s="16">
        <f t="shared" si="10"/>
        <v>0</v>
      </c>
      <c r="L69" s="17">
        <f t="shared" si="6"/>
        <v>75</v>
      </c>
      <c r="M69" s="32">
        <v>75</v>
      </c>
      <c r="N69" s="17">
        <f t="shared" si="7"/>
        <v>25</v>
      </c>
      <c r="O69" s="32">
        <v>25</v>
      </c>
      <c r="P69" s="18">
        <f t="shared" si="28"/>
        <v>0</v>
      </c>
      <c r="Q69" s="18">
        <f t="shared" si="12"/>
        <v>0</v>
      </c>
      <c r="R69" s="18">
        <f t="shared" si="5"/>
        <v>0</v>
      </c>
      <c r="S69" s="17" t="s">
        <v>232</v>
      </c>
    </row>
    <row r="70" spans="1:19" ht="77.25" thickBot="1" x14ac:dyDescent="0.3">
      <c r="A70" s="9">
        <v>62</v>
      </c>
      <c r="B70" s="10" t="s">
        <v>138</v>
      </c>
      <c r="C70" s="10">
        <v>280</v>
      </c>
      <c r="D70" s="31">
        <v>280</v>
      </c>
      <c r="E70" s="10" t="s">
        <v>58</v>
      </c>
      <c r="F70" s="11"/>
      <c r="G70" s="22">
        <v>0</v>
      </c>
      <c r="H70" s="15">
        <f t="shared" si="8"/>
        <v>0</v>
      </c>
      <c r="I70" s="23"/>
      <c r="J70" s="16">
        <f t="shared" si="9"/>
        <v>0</v>
      </c>
      <c r="K70" s="16">
        <f t="shared" si="10"/>
        <v>0</v>
      </c>
      <c r="L70" s="17">
        <f t="shared" si="6"/>
        <v>168</v>
      </c>
      <c r="M70" s="32">
        <v>168</v>
      </c>
      <c r="N70" s="17">
        <f t="shared" ref="N70:N133" si="29">C70*0.2</f>
        <v>56</v>
      </c>
      <c r="O70" s="32">
        <v>56</v>
      </c>
      <c r="P70" s="18">
        <f t="shared" ref="P70" si="30">O70*G70</f>
        <v>0</v>
      </c>
      <c r="Q70" s="18">
        <f t="shared" si="12"/>
        <v>0</v>
      </c>
      <c r="R70" s="18">
        <f t="shared" ref="R70:R133" si="31">P70+Q70</f>
        <v>0</v>
      </c>
      <c r="S70" s="17" t="s">
        <v>232</v>
      </c>
    </row>
    <row r="71" spans="1:19" ht="26.25" thickBot="1" x14ac:dyDescent="0.3">
      <c r="A71" s="9">
        <v>63</v>
      </c>
      <c r="B71" s="10" t="s">
        <v>139</v>
      </c>
      <c r="C71" s="10">
        <v>650</v>
      </c>
      <c r="D71" s="31">
        <v>650</v>
      </c>
      <c r="E71" s="10" t="s">
        <v>58</v>
      </c>
      <c r="F71" s="11"/>
      <c r="G71" s="22">
        <v>0</v>
      </c>
      <c r="H71" s="15">
        <f t="shared" si="8"/>
        <v>0</v>
      </c>
      <c r="I71" s="23"/>
      <c r="J71" s="16">
        <f t="shared" si="9"/>
        <v>0</v>
      </c>
      <c r="K71" s="16">
        <f t="shared" si="10"/>
        <v>0</v>
      </c>
      <c r="L71" s="17">
        <f t="shared" ref="L71:L134" si="32">C71*0.6</f>
        <v>390</v>
      </c>
      <c r="M71" s="32">
        <v>390</v>
      </c>
      <c r="N71" s="17">
        <f t="shared" si="29"/>
        <v>130</v>
      </c>
      <c r="O71" s="32">
        <v>130</v>
      </c>
      <c r="P71" s="18">
        <f t="shared" ref="P71:P73" si="33">G71*O71</f>
        <v>0</v>
      </c>
      <c r="Q71" s="18">
        <f t="shared" si="12"/>
        <v>0</v>
      </c>
      <c r="R71" s="18">
        <f t="shared" si="31"/>
        <v>0</v>
      </c>
      <c r="S71" s="17"/>
    </row>
    <row r="72" spans="1:19" ht="39" thickBot="1" x14ac:dyDescent="0.3">
      <c r="A72" s="9">
        <v>64</v>
      </c>
      <c r="B72" s="10" t="s">
        <v>140</v>
      </c>
      <c r="C72" s="10">
        <v>450</v>
      </c>
      <c r="D72" s="31">
        <v>450</v>
      </c>
      <c r="E72" s="10" t="s">
        <v>58</v>
      </c>
      <c r="F72" s="11"/>
      <c r="G72" s="22">
        <v>0</v>
      </c>
      <c r="H72" s="15">
        <f t="shared" si="8"/>
        <v>0</v>
      </c>
      <c r="I72" s="23"/>
      <c r="J72" s="16">
        <f t="shared" si="9"/>
        <v>0</v>
      </c>
      <c r="K72" s="16">
        <f t="shared" si="10"/>
        <v>0</v>
      </c>
      <c r="L72" s="17">
        <f t="shared" si="32"/>
        <v>270</v>
      </c>
      <c r="M72" s="32">
        <v>270</v>
      </c>
      <c r="N72" s="17">
        <f t="shared" si="29"/>
        <v>90</v>
      </c>
      <c r="O72" s="32">
        <v>90</v>
      </c>
      <c r="P72" s="18">
        <f t="shared" si="33"/>
        <v>0</v>
      </c>
      <c r="Q72" s="18">
        <f t="shared" si="12"/>
        <v>0</v>
      </c>
      <c r="R72" s="18">
        <f t="shared" si="31"/>
        <v>0</v>
      </c>
      <c r="S72" s="17" t="s">
        <v>232</v>
      </c>
    </row>
    <row r="73" spans="1:19" ht="217.5" thickBot="1" x14ac:dyDescent="0.3">
      <c r="A73" s="9">
        <v>65</v>
      </c>
      <c r="B73" s="10" t="s">
        <v>141</v>
      </c>
      <c r="C73" s="10">
        <v>50</v>
      </c>
      <c r="D73" s="31">
        <v>50</v>
      </c>
      <c r="E73" s="10" t="s">
        <v>58</v>
      </c>
      <c r="F73" s="11"/>
      <c r="G73" s="22">
        <v>0</v>
      </c>
      <c r="H73" s="15">
        <f t="shared" si="8"/>
        <v>0</v>
      </c>
      <c r="I73" s="23"/>
      <c r="J73" s="16">
        <f t="shared" si="9"/>
        <v>0</v>
      </c>
      <c r="K73" s="16">
        <f t="shared" si="10"/>
        <v>0</v>
      </c>
      <c r="L73" s="17">
        <f t="shared" si="32"/>
        <v>30</v>
      </c>
      <c r="M73" s="32">
        <v>30</v>
      </c>
      <c r="N73" s="17">
        <f t="shared" si="29"/>
        <v>10</v>
      </c>
      <c r="O73" s="32">
        <v>10</v>
      </c>
      <c r="P73" s="18">
        <f t="shared" si="33"/>
        <v>0</v>
      </c>
      <c r="Q73" s="18">
        <f t="shared" si="12"/>
        <v>0</v>
      </c>
      <c r="R73" s="18">
        <f t="shared" si="31"/>
        <v>0</v>
      </c>
      <c r="S73" s="17"/>
    </row>
    <row r="74" spans="1:19" ht="409.6" thickBot="1" x14ac:dyDescent="0.3">
      <c r="A74" s="9">
        <v>66</v>
      </c>
      <c r="B74" s="10" t="s">
        <v>142</v>
      </c>
      <c r="C74" s="10">
        <v>100</v>
      </c>
      <c r="D74" s="31">
        <v>100</v>
      </c>
      <c r="E74" s="10" t="s">
        <v>58</v>
      </c>
      <c r="F74" s="11"/>
      <c r="G74" s="22">
        <v>0</v>
      </c>
      <c r="H74" s="15">
        <f t="shared" si="8"/>
        <v>0</v>
      </c>
      <c r="I74" s="23"/>
      <c r="J74" s="16">
        <f t="shared" si="9"/>
        <v>0</v>
      </c>
      <c r="K74" s="16">
        <f t="shared" si="10"/>
        <v>0</v>
      </c>
      <c r="L74" s="17">
        <v>50</v>
      </c>
      <c r="M74" s="32">
        <v>50</v>
      </c>
      <c r="N74" s="17">
        <v>25</v>
      </c>
      <c r="O74" s="32">
        <v>25</v>
      </c>
      <c r="P74" s="18">
        <f t="shared" ref="P74" si="34">O74*G74</f>
        <v>0</v>
      </c>
      <c r="Q74" s="18">
        <f t="shared" si="12"/>
        <v>0</v>
      </c>
      <c r="R74" s="18">
        <f t="shared" si="31"/>
        <v>0</v>
      </c>
      <c r="S74" s="17"/>
    </row>
    <row r="75" spans="1:19" ht="51.75" thickBot="1" x14ac:dyDescent="0.3">
      <c r="A75" s="9">
        <v>67</v>
      </c>
      <c r="B75" s="10" t="s">
        <v>143</v>
      </c>
      <c r="C75" s="10">
        <v>13</v>
      </c>
      <c r="D75" s="31">
        <v>13</v>
      </c>
      <c r="E75" s="10" t="s">
        <v>60</v>
      </c>
      <c r="F75" s="11"/>
      <c r="G75" s="22">
        <v>0</v>
      </c>
      <c r="H75" s="15">
        <f t="shared" si="8"/>
        <v>0</v>
      </c>
      <c r="I75" s="23"/>
      <c r="J75" s="16">
        <f t="shared" si="9"/>
        <v>0</v>
      </c>
      <c r="K75" s="16">
        <f t="shared" si="10"/>
        <v>0</v>
      </c>
      <c r="L75" s="17">
        <v>8</v>
      </c>
      <c r="M75" s="32">
        <v>8</v>
      </c>
      <c r="N75" s="17">
        <v>3</v>
      </c>
      <c r="O75" s="32">
        <v>3</v>
      </c>
      <c r="P75" s="18">
        <f t="shared" ref="P75:P77" si="35">G75*O75</f>
        <v>0</v>
      </c>
      <c r="Q75" s="18">
        <f t="shared" si="12"/>
        <v>0</v>
      </c>
      <c r="R75" s="18">
        <f t="shared" si="31"/>
        <v>0</v>
      </c>
      <c r="S75" s="17"/>
    </row>
    <row r="76" spans="1:19" ht="153.75" thickBot="1" x14ac:dyDescent="0.3">
      <c r="A76" s="9">
        <v>68</v>
      </c>
      <c r="B76" s="10" t="s">
        <v>144</v>
      </c>
      <c r="C76" s="10">
        <v>80</v>
      </c>
      <c r="D76" s="31">
        <v>80</v>
      </c>
      <c r="E76" s="10" t="s">
        <v>58</v>
      </c>
      <c r="F76" s="11"/>
      <c r="G76" s="22">
        <v>0</v>
      </c>
      <c r="H76" s="15">
        <f t="shared" si="8"/>
        <v>0</v>
      </c>
      <c r="I76" s="23"/>
      <c r="J76" s="16">
        <f t="shared" si="9"/>
        <v>0</v>
      </c>
      <c r="K76" s="16">
        <f t="shared" si="10"/>
        <v>0</v>
      </c>
      <c r="L76" s="17">
        <f t="shared" si="32"/>
        <v>48</v>
      </c>
      <c r="M76" s="32">
        <v>48</v>
      </c>
      <c r="N76" s="17">
        <f t="shared" si="29"/>
        <v>16</v>
      </c>
      <c r="O76" s="32">
        <v>16</v>
      </c>
      <c r="P76" s="18">
        <f t="shared" si="35"/>
        <v>0</v>
      </c>
      <c r="Q76" s="18">
        <f t="shared" si="12"/>
        <v>0</v>
      </c>
      <c r="R76" s="18">
        <f t="shared" si="31"/>
        <v>0</v>
      </c>
      <c r="S76" s="17"/>
    </row>
    <row r="77" spans="1:19" ht="39" thickBot="1" x14ac:dyDescent="0.3">
      <c r="A77" s="9">
        <v>69</v>
      </c>
      <c r="B77" s="10" t="s">
        <v>145</v>
      </c>
      <c r="C77" s="10">
        <v>100</v>
      </c>
      <c r="D77" s="31">
        <v>100</v>
      </c>
      <c r="E77" s="10" t="s">
        <v>58</v>
      </c>
      <c r="F77" s="11"/>
      <c r="G77" s="22">
        <v>0</v>
      </c>
      <c r="H77" s="15">
        <f t="shared" si="8"/>
        <v>0</v>
      </c>
      <c r="I77" s="23"/>
      <c r="J77" s="16">
        <f t="shared" si="9"/>
        <v>0</v>
      </c>
      <c r="K77" s="16">
        <f t="shared" si="10"/>
        <v>0</v>
      </c>
      <c r="L77" s="17">
        <f t="shared" si="32"/>
        <v>60</v>
      </c>
      <c r="M77" s="32">
        <v>60</v>
      </c>
      <c r="N77" s="17">
        <f t="shared" si="29"/>
        <v>20</v>
      </c>
      <c r="O77" s="32">
        <v>20</v>
      </c>
      <c r="P77" s="18">
        <f t="shared" si="35"/>
        <v>0</v>
      </c>
      <c r="Q77" s="18">
        <f t="shared" si="12"/>
        <v>0</v>
      </c>
      <c r="R77" s="18">
        <f t="shared" si="31"/>
        <v>0</v>
      </c>
      <c r="S77" s="17"/>
    </row>
    <row r="78" spans="1:19" ht="51.75" thickBot="1" x14ac:dyDescent="0.3">
      <c r="A78" s="9">
        <v>70</v>
      </c>
      <c r="B78" s="10" t="s">
        <v>146</v>
      </c>
      <c r="C78" s="10">
        <v>20</v>
      </c>
      <c r="D78" s="31">
        <v>20</v>
      </c>
      <c r="E78" s="10" t="s">
        <v>58</v>
      </c>
      <c r="F78" s="11"/>
      <c r="G78" s="22">
        <v>0</v>
      </c>
      <c r="H78" s="15">
        <f t="shared" si="8"/>
        <v>0</v>
      </c>
      <c r="I78" s="23"/>
      <c r="J78" s="16">
        <f t="shared" si="9"/>
        <v>0</v>
      </c>
      <c r="K78" s="16">
        <f t="shared" si="10"/>
        <v>0</v>
      </c>
      <c r="L78" s="17">
        <f t="shared" si="32"/>
        <v>12</v>
      </c>
      <c r="M78" s="32">
        <v>12</v>
      </c>
      <c r="N78" s="17">
        <f t="shared" si="29"/>
        <v>4</v>
      </c>
      <c r="O78" s="32">
        <v>4</v>
      </c>
      <c r="P78" s="18">
        <f t="shared" ref="P78" si="36">O78*G78</f>
        <v>0</v>
      </c>
      <c r="Q78" s="18">
        <f t="shared" si="12"/>
        <v>0</v>
      </c>
      <c r="R78" s="18">
        <f t="shared" si="31"/>
        <v>0</v>
      </c>
      <c r="S78" s="17"/>
    </row>
    <row r="79" spans="1:19" ht="64.5" thickBot="1" x14ac:dyDescent="0.3">
      <c r="A79" s="9">
        <v>71</v>
      </c>
      <c r="B79" s="10" t="s">
        <v>147</v>
      </c>
      <c r="C79" s="10">
        <v>3000</v>
      </c>
      <c r="D79" s="31">
        <v>3000</v>
      </c>
      <c r="E79" s="10" t="s">
        <v>58</v>
      </c>
      <c r="F79" s="11"/>
      <c r="G79" s="22">
        <v>0</v>
      </c>
      <c r="H79" s="15">
        <f t="shared" si="8"/>
        <v>0</v>
      </c>
      <c r="I79" s="23"/>
      <c r="J79" s="16">
        <f t="shared" si="9"/>
        <v>0</v>
      </c>
      <c r="K79" s="16">
        <f t="shared" si="10"/>
        <v>0</v>
      </c>
      <c r="L79" s="17">
        <f t="shared" si="32"/>
        <v>1800</v>
      </c>
      <c r="M79" s="32">
        <v>1800</v>
      </c>
      <c r="N79" s="17">
        <f t="shared" si="29"/>
        <v>600</v>
      </c>
      <c r="O79" s="32">
        <v>600</v>
      </c>
      <c r="P79" s="18">
        <f t="shared" ref="P79:P81" si="37">G79*O79</f>
        <v>0</v>
      </c>
      <c r="Q79" s="18">
        <f t="shared" si="12"/>
        <v>0</v>
      </c>
      <c r="R79" s="18">
        <f t="shared" si="31"/>
        <v>0</v>
      </c>
      <c r="S79" s="17"/>
    </row>
    <row r="80" spans="1:19" ht="64.5" thickBot="1" x14ac:dyDescent="0.3">
      <c r="A80" s="9">
        <v>72</v>
      </c>
      <c r="B80" s="10" t="s">
        <v>148</v>
      </c>
      <c r="C80" s="10">
        <v>1200</v>
      </c>
      <c r="D80" s="31">
        <v>1200</v>
      </c>
      <c r="E80" s="10" t="s">
        <v>58</v>
      </c>
      <c r="F80" s="11"/>
      <c r="G80" s="22">
        <v>0</v>
      </c>
      <c r="H80" s="15">
        <f t="shared" si="8"/>
        <v>0</v>
      </c>
      <c r="I80" s="23"/>
      <c r="J80" s="16">
        <f t="shared" si="9"/>
        <v>0</v>
      </c>
      <c r="K80" s="16">
        <f t="shared" si="10"/>
        <v>0</v>
      </c>
      <c r="L80" s="17">
        <f t="shared" si="32"/>
        <v>720</v>
      </c>
      <c r="M80" s="32">
        <v>720</v>
      </c>
      <c r="N80" s="17">
        <f t="shared" si="29"/>
        <v>240</v>
      </c>
      <c r="O80" s="32">
        <v>240</v>
      </c>
      <c r="P80" s="18">
        <f t="shared" si="37"/>
        <v>0</v>
      </c>
      <c r="Q80" s="18">
        <f t="shared" si="12"/>
        <v>0</v>
      </c>
      <c r="R80" s="18">
        <f t="shared" si="31"/>
        <v>0</v>
      </c>
      <c r="S80" s="17"/>
    </row>
    <row r="81" spans="1:19" ht="26.25" thickBot="1" x14ac:dyDescent="0.3">
      <c r="A81" s="9">
        <v>73</v>
      </c>
      <c r="B81" s="10" t="s">
        <v>149</v>
      </c>
      <c r="C81" s="10">
        <v>70</v>
      </c>
      <c r="D81" s="31">
        <v>70</v>
      </c>
      <c r="E81" s="10" t="s">
        <v>58</v>
      </c>
      <c r="F81" s="11"/>
      <c r="G81" s="22">
        <v>0</v>
      </c>
      <c r="H81" s="15">
        <f t="shared" si="8"/>
        <v>0</v>
      </c>
      <c r="I81" s="23"/>
      <c r="J81" s="16">
        <f t="shared" si="9"/>
        <v>0</v>
      </c>
      <c r="K81" s="16">
        <f t="shared" si="10"/>
        <v>0</v>
      </c>
      <c r="L81" s="17">
        <f t="shared" si="32"/>
        <v>42</v>
      </c>
      <c r="M81" s="32">
        <v>42</v>
      </c>
      <c r="N81" s="17">
        <f t="shared" si="29"/>
        <v>14</v>
      </c>
      <c r="O81" s="32">
        <v>14</v>
      </c>
      <c r="P81" s="18">
        <f t="shared" si="37"/>
        <v>0</v>
      </c>
      <c r="Q81" s="18">
        <f t="shared" si="12"/>
        <v>0</v>
      </c>
      <c r="R81" s="18">
        <f t="shared" si="31"/>
        <v>0</v>
      </c>
      <c r="S81" s="17"/>
    </row>
    <row r="82" spans="1:19" ht="102.75" thickBot="1" x14ac:dyDescent="0.3">
      <c r="A82" s="9">
        <v>74</v>
      </c>
      <c r="B82" s="10" t="s">
        <v>150</v>
      </c>
      <c r="C82" s="10">
        <v>10</v>
      </c>
      <c r="D82" s="31">
        <v>10</v>
      </c>
      <c r="E82" s="10" t="s">
        <v>58</v>
      </c>
      <c r="F82" s="11"/>
      <c r="G82" s="22">
        <v>0</v>
      </c>
      <c r="H82" s="15">
        <f t="shared" si="8"/>
        <v>0</v>
      </c>
      <c r="I82" s="23"/>
      <c r="J82" s="16">
        <f t="shared" si="9"/>
        <v>0</v>
      </c>
      <c r="K82" s="16">
        <f t="shared" si="10"/>
        <v>0</v>
      </c>
      <c r="L82" s="17">
        <f t="shared" si="32"/>
        <v>6</v>
      </c>
      <c r="M82" s="32">
        <v>6</v>
      </c>
      <c r="N82" s="17">
        <f t="shared" si="29"/>
        <v>2</v>
      </c>
      <c r="O82" s="32">
        <v>2</v>
      </c>
      <c r="P82" s="18">
        <f t="shared" ref="P82" si="38">O82*G82</f>
        <v>0</v>
      </c>
      <c r="Q82" s="18">
        <f t="shared" si="12"/>
        <v>0</v>
      </c>
      <c r="R82" s="18">
        <f t="shared" si="31"/>
        <v>0</v>
      </c>
      <c r="S82" s="17"/>
    </row>
    <row r="83" spans="1:19" ht="77.25" thickBot="1" x14ac:dyDescent="0.3">
      <c r="A83" s="9">
        <v>75</v>
      </c>
      <c r="B83" s="10" t="s">
        <v>211</v>
      </c>
      <c r="C83" s="10">
        <v>30</v>
      </c>
      <c r="D83" s="31">
        <v>30</v>
      </c>
      <c r="E83" s="10" t="s">
        <v>58</v>
      </c>
      <c r="F83" s="11"/>
      <c r="G83" s="22">
        <v>0</v>
      </c>
      <c r="H83" s="15">
        <f t="shared" si="8"/>
        <v>0</v>
      </c>
      <c r="I83" s="23"/>
      <c r="J83" s="16">
        <f t="shared" si="9"/>
        <v>0</v>
      </c>
      <c r="K83" s="16">
        <f t="shared" si="10"/>
        <v>0</v>
      </c>
      <c r="L83" s="17">
        <f t="shared" si="32"/>
        <v>18</v>
      </c>
      <c r="M83" s="32">
        <v>18</v>
      </c>
      <c r="N83" s="17">
        <f t="shared" si="29"/>
        <v>6</v>
      </c>
      <c r="O83" s="32">
        <v>6</v>
      </c>
      <c r="P83" s="18">
        <f t="shared" ref="P83:P85" si="39">G83*O83</f>
        <v>0</v>
      </c>
      <c r="Q83" s="18">
        <f t="shared" si="12"/>
        <v>0</v>
      </c>
      <c r="R83" s="18">
        <f t="shared" si="31"/>
        <v>0</v>
      </c>
      <c r="S83" s="17"/>
    </row>
    <row r="84" spans="1:19" ht="115.5" thickBot="1" x14ac:dyDescent="0.3">
      <c r="A84" s="9">
        <v>76</v>
      </c>
      <c r="B84" s="10" t="s">
        <v>151</v>
      </c>
      <c r="C84" s="10">
        <v>3</v>
      </c>
      <c r="D84" s="31">
        <v>3</v>
      </c>
      <c r="E84" s="10" t="s">
        <v>60</v>
      </c>
      <c r="F84" s="11"/>
      <c r="G84" s="22">
        <v>0</v>
      </c>
      <c r="H84" s="15">
        <f t="shared" si="8"/>
        <v>0</v>
      </c>
      <c r="I84" s="23"/>
      <c r="J84" s="16">
        <f t="shared" si="9"/>
        <v>0</v>
      </c>
      <c r="K84" s="16">
        <f t="shared" si="10"/>
        <v>0</v>
      </c>
      <c r="L84" s="17">
        <v>2</v>
      </c>
      <c r="M84" s="32">
        <v>2</v>
      </c>
      <c r="N84" s="17">
        <v>1</v>
      </c>
      <c r="O84" s="32">
        <v>1</v>
      </c>
      <c r="P84" s="18">
        <f t="shared" si="39"/>
        <v>0</v>
      </c>
      <c r="Q84" s="18">
        <f t="shared" si="12"/>
        <v>0</v>
      </c>
      <c r="R84" s="18">
        <f t="shared" si="31"/>
        <v>0</v>
      </c>
      <c r="S84" s="17"/>
    </row>
    <row r="85" spans="1:19" ht="90" thickBot="1" x14ac:dyDescent="0.3">
      <c r="A85" s="9">
        <v>77</v>
      </c>
      <c r="B85" s="10" t="s">
        <v>152</v>
      </c>
      <c r="C85" s="10">
        <v>2</v>
      </c>
      <c r="D85" s="31">
        <v>2</v>
      </c>
      <c r="E85" s="10" t="s">
        <v>60</v>
      </c>
      <c r="F85" s="11"/>
      <c r="G85" s="22">
        <v>0</v>
      </c>
      <c r="H85" s="15">
        <f t="shared" si="8"/>
        <v>0</v>
      </c>
      <c r="I85" s="23"/>
      <c r="J85" s="16">
        <f t="shared" si="9"/>
        <v>0</v>
      </c>
      <c r="K85" s="16">
        <f t="shared" si="10"/>
        <v>0</v>
      </c>
      <c r="L85" s="17">
        <v>1</v>
      </c>
      <c r="M85" s="32">
        <v>1</v>
      </c>
      <c r="N85" s="17">
        <v>1</v>
      </c>
      <c r="O85" s="32">
        <v>1</v>
      </c>
      <c r="P85" s="18">
        <f t="shared" si="39"/>
        <v>0</v>
      </c>
      <c r="Q85" s="18">
        <f t="shared" si="12"/>
        <v>0</v>
      </c>
      <c r="R85" s="18">
        <f t="shared" si="31"/>
        <v>0</v>
      </c>
      <c r="S85" s="17"/>
    </row>
    <row r="86" spans="1:19" ht="64.5" thickBot="1" x14ac:dyDescent="0.3">
      <c r="A86" s="9">
        <v>78</v>
      </c>
      <c r="B86" s="10" t="s">
        <v>153</v>
      </c>
      <c r="C86" s="10">
        <v>4</v>
      </c>
      <c r="D86" s="31">
        <v>4</v>
      </c>
      <c r="E86" s="10" t="s">
        <v>60</v>
      </c>
      <c r="F86" s="11"/>
      <c r="G86" s="22">
        <v>0</v>
      </c>
      <c r="H86" s="15">
        <f t="shared" si="8"/>
        <v>0</v>
      </c>
      <c r="I86" s="23"/>
      <c r="J86" s="16">
        <f t="shared" si="9"/>
        <v>0</v>
      </c>
      <c r="K86" s="16">
        <f t="shared" si="10"/>
        <v>0</v>
      </c>
      <c r="L86" s="17">
        <v>3</v>
      </c>
      <c r="M86" s="32">
        <v>3</v>
      </c>
      <c r="N86" s="17">
        <v>1</v>
      </c>
      <c r="O86" s="32">
        <v>1</v>
      </c>
      <c r="P86" s="18">
        <f t="shared" ref="P86" si="40">O86*G86</f>
        <v>0</v>
      </c>
      <c r="Q86" s="18">
        <f t="shared" si="12"/>
        <v>0</v>
      </c>
      <c r="R86" s="18">
        <f t="shared" si="31"/>
        <v>0</v>
      </c>
      <c r="S86" s="17"/>
    </row>
    <row r="87" spans="1:19" ht="51.75" thickBot="1" x14ac:dyDescent="0.3">
      <c r="A87" s="9">
        <v>79</v>
      </c>
      <c r="B87" s="10" t="s">
        <v>154</v>
      </c>
      <c r="C87" s="10">
        <v>90</v>
      </c>
      <c r="D87" s="31">
        <v>90</v>
      </c>
      <c r="E87" s="10" t="s">
        <v>58</v>
      </c>
      <c r="F87" s="11"/>
      <c r="G87" s="22">
        <v>0</v>
      </c>
      <c r="H87" s="15">
        <f t="shared" si="8"/>
        <v>0</v>
      </c>
      <c r="I87" s="23"/>
      <c r="J87" s="16">
        <f t="shared" si="9"/>
        <v>0</v>
      </c>
      <c r="K87" s="16">
        <f t="shared" si="10"/>
        <v>0</v>
      </c>
      <c r="L87" s="17">
        <v>50</v>
      </c>
      <c r="M87" s="32">
        <v>50</v>
      </c>
      <c r="N87" s="17">
        <v>20</v>
      </c>
      <c r="O87" s="32">
        <v>20</v>
      </c>
      <c r="P87" s="18">
        <f t="shared" ref="P87:P89" si="41">G87*O87</f>
        <v>0</v>
      </c>
      <c r="Q87" s="18">
        <f t="shared" si="12"/>
        <v>0</v>
      </c>
      <c r="R87" s="18">
        <f t="shared" si="31"/>
        <v>0</v>
      </c>
      <c r="S87" s="17"/>
    </row>
    <row r="88" spans="1:19" ht="102.75" thickBot="1" x14ac:dyDescent="0.3">
      <c r="A88" s="9">
        <v>80</v>
      </c>
      <c r="B88" s="10" t="s">
        <v>155</v>
      </c>
      <c r="C88" s="10">
        <v>3</v>
      </c>
      <c r="D88" s="31">
        <v>3</v>
      </c>
      <c r="E88" s="10" t="s">
        <v>61</v>
      </c>
      <c r="F88" s="11"/>
      <c r="G88" s="22">
        <v>0</v>
      </c>
      <c r="H88" s="15">
        <f t="shared" si="8"/>
        <v>0</v>
      </c>
      <c r="I88" s="23"/>
      <c r="J88" s="16">
        <f t="shared" si="9"/>
        <v>0</v>
      </c>
      <c r="K88" s="16">
        <f t="shared" si="10"/>
        <v>0</v>
      </c>
      <c r="L88" s="17">
        <v>2</v>
      </c>
      <c r="M88" s="32">
        <v>2</v>
      </c>
      <c r="N88" s="17">
        <v>1</v>
      </c>
      <c r="O88" s="32">
        <v>1</v>
      </c>
      <c r="P88" s="18">
        <f t="shared" si="41"/>
        <v>0</v>
      </c>
      <c r="Q88" s="18">
        <f t="shared" si="12"/>
        <v>0</v>
      </c>
      <c r="R88" s="18">
        <f t="shared" si="31"/>
        <v>0</v>
      </c>
      <c r="S88" s="17"/>
    </row>
    <row r="89" spans="1:19" ht="77.25" thickBot="1" x14ac:dyDescent="0.3">
      <c r="A89" s="9">
        <v>81</v>
      </c>
      <c r="B89" s="10" t="s">
        <v>156</v>
      </c>
      <c r="C89" s="10">
        <v>20</v>
      </c>
      <c r="D89" s="31">
        <v>20</v>
      </c>
      <c r="E89" s="10" t="s">
        <v>60</v>
      </c>
      <c r="F89" s="11"/>
      <c r="G89" s="22">
        <v>0</v>
      </c>
      <c r="H89" s="15">
        <f t="shared" si="8"/>
        <v>0</v>
      </c>
      <c r="I89" s="23"/>
      <c r="J89" s="16">
        <f t="shared" si="9"/>
        <v>0</v>
      </c>
      <c r="K89" s="16">
        <f t="shared" si="10"/>
        <v>0</v>
      </c>
      <c r="L89" s="17">
        <f t="shared" si="32"/>
        <v>12</v>
      </c>
      <c r="M89" s="32">
        <v>12</v>
      </c>
      <c r="N89" s="17">
        <f t="shared" si="29"/>
        <v>4</v>
      </c>
      <c r="O89" s="32">
        <v>4</v>
      </c>
      <c r="P89" s="18">
        <f t="shared" si="41"/>
        <v>0</v>
      </c>
      <c r="Q89" s="18">
        <f t="shared" si="12"/>
        <v>0</v>
      </c>
      <c r="R89" s="18">
        <f t="shared" si="31"/>
        <v>0</v>
      </c>
      <c r="S89" s="17"/>
    </row>
    <row r="90" spans="1:19" ht="51.75" thickBot="1" x14ac:dyDescent="0.3">
      <c r="A90" s="9">
        <v>82</v>
      </c>
      <c r="B90" s="10" t="s">
        <v>157</v>
      </c>
      <c r="C90" s="10">
        <v>600</v>
      </c>
      <c r="D90" s="31">
        <v>600</v>
      </c>
      <c r="E90" s="10" t="s">
        <v>58</v>
      </c>
      <c r="F90" s="11"/>
      <c r="G90" s="22">
        <v>0</v>
      </c>
      <c r="H90" s="15">
        <f t="shared" si="8"/>
        <v>0</v>
      </c>
      <c r="I90" s="23"/>
      <c r="J90" s="16">
        <f t="shared" si="9"/>
        <v>0</v>
      </c>
      <c r="K90" s="16">
        <f t="shared" si="10"/>
        <v>0</v>
      </c>
      <c r="L90" s="17">
        <f t="shared" si="32"/>
        <v>360</v>
      </c>
      <c r="M90" s="32">
        <v>360</v>
      </c>
      <c r="N90" s="17">
        <f t="shared" si="29"/>
        <v>120</v>
      </c>
      <c r="O90" s="32">
        <v>120</v>
      </c>
      <c r="P90" s="18">
        <f t="shared" ref="P90" si="42">O90*G90</f>
        <v>0</v>
      </c>
      <c r="Q90" s="18">
        <f t="shared" si="12"/>
        <v>0</v>
      </c>
      <c r="R90" s="18">
        <f t="shared" si="31"/>
        <v>0</v>
      </c>
      <c r="S90" s="17"/>
    </row>
    <row r="91" spans="1:19" ht="90" thickBot="1" x14ac:dyDescent="0.3">
      <c r="A91" s="9">
        <v>83</v>
      </c>
      <c r="B91" s="10" t="s">
        <v>158</v>
      </c>
      <c r="C91" s="10">
        <v>20</v>
      </c>
      <c r="D91" s="31">
        <v>20</v>
      </c>
      <c r="E91" s="10" t="s">
        <v>60</v>
      </c>
      <c r="F91" s="11"/>
      <c r="G91" s="22">
        <v>0</v>
      </c>
      <c r="H91" s="15">
        <f t="shared" si="8"/>
        <v>0</v>
      </c>
      <c r="I91" s="23"/>
      <c r="J91" s="16">
        <f t="shared" si="9"/>
        <v>0</v>
      </c>
      <c r="K91" s="16">
        <f t="shared" si="10"/>
        <v>0</v>
      </c>
      <c r="L91" s="17">
        <f t="shared" si="32"/>
        <v>12</v>
      </c>
      <c r="M91" s="32">
        <v>12</v>
      </c>
      <c r="N91" s="17">
        <v>10</v>
      </c>
      <c r="O91" s="32">
        <v>10</v>
      </c>
      <c r="P91" s="18">
        <f t="shared" ref="P91:P93" si="43">G91*O91</f>
        <v>0</v>
      </c>
      <c r="Q91" s="18">
        <f t="shared" si="12"/>
        <v>0</v>
      </c>
      <c r="R91" s="18">
        <f t="shared" si="31"/>
        <v>0</v>
      </c>
      <c r="S91" s="17"/>
    </row>
    <row r="92" spans="1:19" ht="90" thickBot="1" x14ac:dyDescent="0.3">
      <c r="A92" s="9">
        <v>84</v>
      </c>
      <c r="B92" s="10" t="s">
        <v>159</v>
      </c>
      <c r="C92" s="10">
        <v>30</v>
      </c>
      <c r="D92" s="31">
        <v>30</v>
      </c>
      <c r="E92" s="10" t="s">
        <v>60</v>
      </c>
      <c r="F92" s="11"/>
      <c r="G92" s="22">
        <v>0</v>
      </c>
      <c r="H92" s="15">
        <f t="shared" si="8"/>
        <v>0</v>
      </c>
      <c r="I92" s="23"/>
      <c r="J92" s="16">
        <f t="shared" si="9"/>
        <v>0</v>
      </c>
      <c r="K92" s="16">
        <f t="shared" si="10"/>
        <v>0</v>
      </c>
      <c r="L92" s="17">
        <f t="shared" si="32"/>
        <v>18</v>
      </c>
      <c r="M92" s="32">
        <v>18</v>
      </c>
      <c r="N92" s="17">
        <v>10</v>
      </c>
      <c r="O92" s="32">
        <v>10</v>
      </c>
      <c r="P92" s="18">
        <f t="shared" si="43"/>
        <v>0</v>
      </c>
      <c r="Q92" s="18">
        <f t="shared" si="12"/>
        <v>0</v>
      </c>
      <c r="R92" s="18">
        <f t="shared" si="31"/>
        <v>0</v>
      </c>
      <c r="S92" s="17"/>
    </row>
    <row r="93" spans="1:19" ht="39" thickBot="1" x14ac:dyDescent="0.3">
      <c r="A93" s="9">
        <v>85</v>
      </c>
      <c r="B93" s="10" t="s">
        <v>160</v>
      </c>
      <c r="C93" s="10">
        <v>3</v>
      </c>
      <c r="D93" s="31">
        <v>3</v>
      </c>
      <c r="E93" s="10" t="s">
        <v>58</v>
      </c>
      <c r="F93" s="11"/>
      <c r="G93" s="22">
        <v>0</v>
      </c>
      <c r="H93" s="15">
        <f t="shared" si="8"/>
        <v>0</v>
      </c>
      <c r="I93" s="23"/>
      <c r="J93" s="16">
        <f t="shared" si="9"/>
        <v>0</v>
      </c>
      <c r="K93" s="16">
        <f t="shared" si="10"/>
        <v>0</v>
      </c>
      <c r="L93" s="17">
        <v>2</v>
      </c>
      <c r="M93" s="32">
        <v>2</v>
      </c>
      <c r="N93" s="17">
        <v>1</v>
      </c>
      <c r="O93" s="32">
        <v>1</v>
      </c>
      <c r="P93" s="18">
        <f t="shared" si="43"/>
        <v>0</v>
      </c>
      <c r="Q93" s="18">
        <f t="shared" si="12"/>
        <v>0</v>
      </c>
      <c r="R93" s="18">
        <f t="shared" si="31"/>
        <v>0</v>
      </c>
      <c r="S93" s="17"/>
    </row>
    <row r="94" spans="1:19" ht="39" thickBot="1" x14ac:dyDescent="0.3">
      <c r="A94" s="9">
        <v>86</v>
      </c>
      <c r="B94" s="10" t="s">
        <v>161</v>
      </c>
      <c r="C94" s="10">
        <v>5</v>
      </c>
      <c r="D94" s="31">
        <v>5</v>
      </c>
      <c r="E94" s="10" t="s">
        <v>58</v>
      </c>
      <c r="F94" s="11"/>
      <c r="G94" s="22">
        <v>0</v>
      </c>
      <c r="H94" s="15">
        <f t="shared" ref="H94:H156" si="44">D94*G94</f>
        <v>0</v>
      </c>
      <c r="I94" s="23"/>
      <c r="J94" s="16">
        <f t="shared" ref="J94:J156" si="45">H94*I94</f>
        <v>0</v>
      </c>
      <c r="K94" s="16">
        <f t="shared" ref="K94:K156" si="46">H94+J94</f>
        <v>0</v>
      </c>
      <c r="L94" s="17">
        <f t="shared" si="32"/>
        <v>3</v>
      </c>
      <c r="M94" s="32">
        <v>3</v>
      </c>
      <c r="N94" s="17">
        <f t="shared" si="29"/>
        <v>1</v>
      </c>
      <c r="O94" s="32">
        <v>1</v>
      </c>
      <c r="P94" s="18">
        <f t="shared" ref="P94" si="47">O94*G94</f>
        <v>0</v>
      </c>
      <c r="Q94" s="18">
        <f t="shared" si="12"/>
        <v>0</v>
      </c>
      <c r="R94" s="18">
        <f t="shared" si="31"/>
        <v>0</v>
      </c>
      <c r="S94" s="17"/>
    </row>
    <row r="95" spans="1:19" ht="51.75" thickBot="1" x14ac:dyDescent="0.3">
      <c r="A95" s="9">
        <v>87</v>
      </c>
      <c r="B95" s="10" t="s">
        <v>162</v>
      </c>
      <c r="C95" s="10">
        <v>5</v>
      </c>
      <c r="D95" s="31">
        <v>5</v>
      </c>
      <c r="E95" s="10" t="s">
        <v>58</v>
      </c>
      <c r="F95" s="11"/>
      <c r="G95" s="22">
        <v>0</v>
      </c>
      <c r="H95" s="15">
        <f t="shared" si="44"/>
        <v>0</v>
      </c>
      <c r="I95" s="23"/>
      <c r="J95" s="16">
        <f t="shared" si="45"/>
        <v>0</v>
      </c>
      <c r="K95" s="16">
        <f t="shared" si="46"/>
        <v>0</v>
      </c>
      <c r="L95" s="17">
        <f t="shared" si="32"/>
        <v>3</v>
      </c>
      <c r="M95" s="32">
        <v>3</v>
      </c>
      <c r="N95" s="17">
        <f t="shared" si="29"/>
        <v>1</v>
      </c>
      <c r="O95" s="32">
        <v>1</v>
      </c>
      <c r="P95" s="18">
        <f t="shared" ref="P95:P97" si="48">G95*O95</f>
        <v>0</v>
      </c>
      <c r="Q95" s="18">
        <f t="shared" ref="Q95:Q156" si="49">I95*P95</f>
        <v>0</v>
      </c>
      <c r="R95" s="18">
        <f t="shared" si="31"/>
        <v>0</v>
      </c>
      <c r="S95" s="17"/>
    </row>
    <row r="96" spans="1:19" ht="115.5" thickBot="1" x14ac:dyDescent="0.3">
      <c r="A96" s="9">
        <v>88</v>
      </c>
      <c r="B96" s="10" t="s">
        <v>163</v>
      </c>
      <c r="C96" s="10">
        <v>60</v>
      </c>
      <c r="D96" s="31">
        <v>60</v>
      </c>
      <c r="E96" s="10" t="s">
        <v>58</v>
      </c>
      <c r="F96" s="11"/>
      <c r="G96" s="22">
        <v>0</v>
      </c>
      <c r="H96" s="15">
        <f t="shared" si="44"/>
        <v>0</v>
      </c>
      <c r="I96" s="23"/>
      <c r="J96" s="16">
        <f t="shared" si="45"/>
        <v>0</v>
      </c>
      <c r="K96" s="16">
        <f t="shared" si="46"/>
        <v>0</v>
      </c>
      <c r="L96" s="17">
        <f t="shared" si="32"/>
        <v>36</v>
      </c>
      <c r="M96" s="32">
        <v>36</v>
      </c>
      <c r="N96" s="17">
        <f t="shared" si="29"/>
        <v>12</v>
      </c>
      <c r="O96" s="32">
        <v>12</v>
      </c>
      <c r="P96" s="18">
        <f t="shared" si="48"/>
        <v>0</v>
      </c>
      <c r="Q96" s="18">
        <f t="shared" si="49"/>
        <v>0</v>
      </c>
      <c r="R96" s="18">
        <f t="shared" si="31"/>
        <v>0</v>
      </c>
      <c r="S96" s="17"/>
    </row>
    <row r="97" spans="1:19" ht="204.75" thickBot="1" x14ac:dyDescent="0.3">
      <c r="A97" s="9">
        <v>89</v>
      </c>
      <c r="B97" s="10" t="s">
        <v>212</v>
      </c>
      <c r="C97" s="10">
        <v>0</v>
      </c>
      <c r="D97" s="31">
        <v>0</v>
      </c>
      <c r="E97" s="10" t="s">
        <v>60</v>
      </c>
      <c r="F97" s="11"/>
      <c r="G97" s="22">
        <v>0</v>
      </c>
      <c r="H97" s="15">
        <f t="shared" si="44"/>
        <v>0</v>
      </c>
      <c r="I97" s="23"/>
      <c r="J97" s="16">
        <f t="shared" si="45"/>
        <v>0</v>
      </c>
      <c r="K97" s="16">
        <f t="shared" si="46"/>
        <v>0</v>
      </c>
      <c r="L97" s="17">
        <v>0</v>
      </c>
      <c r="M97" s="32">
        <v>0</v>
      </c>
      <c r="N97" s="17">
        <v>2</v>
      </c>
      <c r="O97" s="32">
        <v>2</v>
      </c>
      <c r="P97" s="18">
        <f t="shared" si="48"/>
        <v>0</v>
      </c>
      <c r="Q97" s="18">
        <f t="shared" si="49"/>
        <v>0</v>
      </c>
      <c r="R97" s="18">
        <f t="shared" si="31"/>
        <v>0</v>
      </c>
      <c r="S97" s="17"/>
    </row>
    <row r="98" spans="1:19" ht="26.25" thickBot="1" x14ac:dyDescent="0.3">
      <c r="A98" s="9">
        <v>90</v>
      </c>
      <c r="B98" s="10" t="s">
        <v>164</v>
      </c>
      <c r="C98" s="10">
        <v>10</v>
      </c>
      <c r="D98" s="31">
        <v>10</v>
      </c>
      <c r="E98" s="10" t="s">
        <v>58</v>
      </c>
      <c r="F98" s="11"/>
      <c r="G98" s="22">
        <v>0</v>
      </c>
      <c r="H98" s="15">
        <f t="shared" si="44"/>
        <v>0</v>
      </c>
      <c r="I98" s="23"/>
      <c r="J98" s="16">
        <f t="shared" si="45"/>
        <v>0</v>
      </c>
      <c r="K98" s="16">
        <f t="shared" si="46"/>
        <v>0</v>
      </c>
      <c r="L98" s="17">
        <f t="shared" si="32"/>
        <v>6</v>
      </c>
      <c r="M98" s="32">
        <v>6</v>
      </c>
      <c r="N98" s="17">
        <f t="shared" si="29"/>
        <v>2</v>
      </c>
      <c r="O98" s="32">
        <v>2</v>
      </c>
      <c r="P98" s="18">
        <f t="shared" ref="P98" si="50">O98*G98</f>
        <v>0</v>
      </c>
      <c r="Q98" s="18">
        <f t="shared" si="49"/>
        <v>0</v>
      </c>
      <c r="R98" s="18">
        <f t="shared" si="31"/>
        <v>0</v>
      </c>
      <c r="S98" s="17"/>
    </row>
    <row r="99" spans="1:19" ht="51.75" thickBot="1" x14ac:dyDescent="0.3">
      <c r="A99" s="9">
        <v>91</v>
      </c>
      <c r="B99" s="10" t="s">
        <v>165</v>
      </c>
      <c r="C99" s="10">
        <v>20</v>
      </c>
      <c r="D99" s="31">
        <v>20</v>
      </c>
      <c r="E99" s="10" t="s">
        <v>58</v>
      </c>
      <c r="F99" s="11"/>
      <c r="G99" s="22">
        <v>0</v>
      </c>
      <c r="H99" s="15">
        <f t="shared" si="44"/>
        <v>0</v>
      </c>
      <c r="I99" s="23"/>
      <c r="J99" s="16">
        <f t="shared" si="45"/>
        <v>0</v>
      </c>
      <c r="K99" s="16">
        <f t="shared" si="46"/>
        <v>0</v>
      </c>
      <c r="L99" s="17">
        <f t="shared" si="32"/>
        <v>12</v>
      </c>
      <c r="M99" s="32">
        <v>12</v>
      </c>
      <c r="N99" s="17">
        <f t="shared" si="29"/>
        <v>4</v>
      </c>
      <c r="O99" s="32">
        <v>4</v>
      </c>
      <c r="P99" s="18">
        <f t="shared" ref="P99:P101" si="51">G99*O99</f>
        <v>0</v>
      </c>
      <c r="Q99" s="18">
        <f t="shared" si="49"/>
        <v>0</v>
      </c>
      <c r="R99" s="18">
        <f t="shared" si="31"/>
        <v>0</v>
      </c>
      <c r="S99" s="17" t="s">
        <v>232</v>
      </c>
    </row>
    <row r="100" spans="1:19" ht="306.75" thickBot="1" x14ac:dyDescent="0.3">
      <c r="A100" s="9">
        <v>92</v>
      </c>
      <c r="B100" s="10" t="s">
        <v>166</v>
      </c>
      <c r="C100" s="10">
        <v>200</v>
      </c>
      <c r="D100" s="31">
        <v>200</v>
      </c>
      <c r="E100" s="10" t="s">
        <v>58</v>
      </c>
      <c r="F100" s="11"/>
      <c r="G100" s="22">
        <v>0</v>
      </c>
      <c r="H100" s="15">
        <f t="shared" si="44"/>
        <v>0</v>
      </c>
      <c r="I100" s="23"/>
      <c r="J100" s="16">
        <f t="shared" si="45"/>
        <v>0</v>
      </c>
      <c r="K100" s="16">
        <f t="shared" si="46"/>
        <v>0</v>
      </c>
      <c r="L100" s="17">
        <f t="shared" si="32"/>
        <v>120</v>
      </c>
      <c r="M100" s="32">
        <v>120</v>
      </c>
      <c r="N100" s="17">
        <f t="shared" si="29"/>
        <v>40</v>
      </c>
      <c r="O100" s="32">
        <v>40</v>
      </c>
      <c r="P100" s="18">
        <f t="shared" si="51"/>
        <v>0</v>
      </c>
      <c r="Q100" s="18">
        <f t="shared" si="49"/>
        <v>0</v>
      </c>
      <c r="R100" s="18">
        <f t="shared" si="31"/>
        <v>0</v>
      </c>
      <c r="S100" s="17"/>
    </row>
    <row r="101" spans="1:19" ht="102.75" thickBot="1" x14ac:dyDescent="0.3">
      <c r="A101" s="9">
        <v>93</v>
      </c>
      <c r="B101" s="10" t="s">
        <v>167</v>
      </c>
      <c r="C101" s="10">
        <v>0</v>
      </c>
      <c r="D101" s="31">
        <v>0</v>
      </c>
      <c r="E101" s="10" t="s">
        <v>58</v>
      </c>
      <c r="F101" s="11"/>
      <c r="G101" s="22">
        <v>0</v>
      </c>
      <c r="H101" s="15">
        <f t="shared" si="44"/>
        <v>0</v>
      </c>
      <c r="I101" s="23"/>
      <c r="J101" s="16">
        <f t="shared" si="45"/>
        <v>0</v>
      </c>
      <c r="K101" s="16">
        <f t="shared" si="46"/>
        <v>0</v>
      </c>
      <c r="L101" s="17">
        <v>0</v>
      </c>
      <c r="M101" s="32">
        <v>0</v>
      </c>
      <c r="N101" s="17">
        <v>2</v>
      </c>
      <c r="O101" s="32">
        <v>2</v>
      </c>
      <c r="P101" s="18">
        <f t="shared" si="51"/>
        <v>0</v>
      </c>
      <c r="Q101" s="18">
        <f t="shared" si="49"/>
        <v>0</v>
      </c>
      <c r="R101" s="18">
        <f t="shared" si="31"/>
        <v>0</v>
      </c>
      <c r="S101" s="17"/>
    </row>
    <row r="102" spans="1:19" ht="281.25" thickBot="1" x14ac:dyDescent="0.3">
      <c r="A102" s="9">
        <v>94</v>
      </c>
      <c r="B102" s="10" t="s">
        <v>168</v>
      </c>
      <c r="C102" s="10">
        <v>25</v>
      </c>
      <c r="D102" s="31">
        <v>25</v>
      </c>
      <c r="E102" s="10" t="s">
        <v>58</v>
      </c>
      <c r="F102" s="11"/>
      <c r="G102" s="22">
        <v>0</v>
      </c>
      <c r="H102" s="15">
        <f t="shared" si="44"/>
        <v>0</v>
      </c>
      <c r="I102" s="23"/>
      <c r="J102" s="16">
        <f t="shared" si="45"/>
        <v>0</v>
      </c>
      <c r="K102" s="16">
        <f t="shared" si="46"/>
        <v>0</v>
      </c>
      <c r="L102" s="17">
        <f t="shared" si="32"/>
        <v>15</v>
      </c>
      <c r="M102" s="32">
        <v>15</v>
      </c>
      <c r="N102" s="17">
        <f t="shared" si="29"/>
        <v>5</v>
      </c>
      <c r="O102" s="32">
        <v>5</v>
      </c>
      <c r="P102" s="18">
        <f t="shared" ref="P102" si="52">O102*G102</f>
        <v>0</v>
      </c>
      <c r="Q102" s="18">
        <f t="shared" si="49"/>
        <v>0</v>
      </c>
      <c r="R102" s="18">
        <f t="shared" si="31"/>
        <v>0</v>
      </c>
      <c r="S102" s="17"/>
    </row>
    <row r="103" spans="1:19" ht="204.75" thickBot="1" x14ac:dyDescent="0.3">
      <c r="A103" s="9">
        <v>95</v>
      </c>
      <c r="B103" s="10" t="s">
        <v>169</v>
      </c>
      <c r="C103" s="10">
        <v>50</v>
      </c>
      <c r="D103" s="31">
        <v>50</v>
      </c>
      <c r="E103" s="10" t="s">
        <v>58</v>
      </c>
      <c r="F103" s="11"/>
      <c r="G103" s="22">
        <v>0</v>
      </c>
      <c r="H103" s="15">
        <f t="shared" si="44"/>
        <v>0</v>
      </c>
      <c r="I103" s="23"/>
      <c r="J103" s="16">
        <f t="shared" si="45"/>
        <v>0</v>
      </c>
      <c r="K103" s="16">
        <f t="shared" si="46"/>
        <v>0</v>
      </c>
      <c r="L103" s="17">
        <f t="shared" si="32"/>
        <v>30</v>
      </c>
      <c r="M103" s="32">
        <v>30</v>
      </c>
      <c r="N103" s="17">
        <f t="shared" si="29"/>
        <v>10</v>
      </c>
      <c r="O103" s="32">
        <v>10</v>
      </c>
      <c r="P103" s="18">
        <f t="shared" ref="P103:P105" si="53">G103*O103</f>
        <v>0</v>
      </c>
      <c r="Q103" s="18">
        <f t="shared" si="49"/>
        <v>0</v>
      </c>
      <c r="R103" s="18">
        <f t="shared" si="31"/>
        <v>0</v>
      </c>
      <c r="S103" s="17" t="s">
        <v>232</v>
      </c>
    </row>
    <row r="104" spans="1:19" ht="115.5" thickBot="1" x14ac:dyDescent="0.3">
      <c r="A104" s="9">
        <v>96</v>
      </c>
      <c r="B104" s="10" t="s">
        <v>170</v>
      </c>
      <c r="C104" s="10">
        <v>8</v>
      </c>
      <c r="D104" s="31">
        <v>8</v>
      </c>
      <c r="E104" s="10" t="s">
        <v>60</v>
      </c>
      <c r="F104" s="11"/>
      <c r="G104" s="22">
        <v>0</v>
      </c>
      <c r="H104" s="15">
        <f t="shared" si="44"/>
        <v>0</v>
      </c>
      <c r="I104" s="23"/>
      <c r="J104" s="16">
        <f t="shared" si="45"/>
        <v>0</v>
      </c>
      <c r="K104" s="16">
        <f t="shared" si="46"/>
        <v>0</v>
      </c>
      <c r="L104" s="17">
        <v>5</v>
      </c>
      <c r="M104" s="32">
        <v>5</v>
      </c>
      <c r="N104" s="17">
        <v>2</v>
      </c>
      <c r="O104" s="32">
        <v>2</v>
      </c>
      <c r="P104" s="18">
        <f t="shared" si="53"/>
        <v>0</v>
      </c>
      <c r="Q104" s="18">
        <f t="shared" si="49"/>
        <v>0</v>
      </c>
      <c r="R104" s="18">
        <f t="shared" si="31"/>
        <v>0</v>
      </c>
      <c r="S104" s="17"/>
    </row>
    <row r="105" spans="1:19" ht="51.75" thickBot="1" x14ac:dyDescent="0.3">
      <c r="A105" s="9">
        <v>97</v>
      </c>
      <c r="B105" s="10" t="s">
        <v>171</v>
      </c>
      <c r="C105" s="10">
        <v>20</v>
      </c>
      <c r="D105" s="31">
        <v>20</v>
      </c>
      <c r="E105" s="10" t="s">
        <v>58</v>
      </c>
      <c r="F105" s="11"/>
      <c r="G105" s="22">
        <v>0</v>
      </c>
      <c r="H105" s="15">
        <f t="shared" si="44"/>
        <v>0</v>
      </c>
      <c r="I105" s="23"/>
      <c r="J105" s="16">
        <f t="shared" si="45"/>
        <v>0</v>
      </c>
      <c r="K105" s="16">
        <f t="shared" si="46"/>
        <v>0</v>
      </c>
      <c r="L105" s="17">
        <f t="shared" si="32"/>
        <v>12</v>
      </c>
      <c r="M105" s="32">
        <v>12</v>
      </c>
      <c r="N105" s="17">
        <f t="shared" si="29"/>
        <v>4</v>
      </c>
      <c r="O105" s="32">
        <v>4</v>
      </c>
      <c r="P105" s="18">
        <f t="shared" si="53"/>
        <v>0</v>
      </c>
      <c r="Q105" s="18">
        <f t="shared" si="49"/>
        <v>0</v>
      </c>
      <c r="R105" s="18">
        <f t="shared" si="31"/>
        <v>0</v>
      </c>
      <c r="S105" s="17"/>
    </row>
    <row r="106" spans="1:19" ht="153.75" thickBot="1" x14ac:dyDescent="0.3">
      <c r="A106" s="9">
        <v>98</v>
      </c>
      <c r="B106" s="10" t="s">
        <v>172</v>
      </c>
      <c r="C106" s="10">
        <v>60</v>
      </c>
      <c r="D106" s="31">
        <v>60</v>
      </c>
      <c r="E106" s="10" t="s">
        <v>60</v>
      </c>
      <c r="F106" s="11"/>
      <c r="G106" s="22">
        <v>0</v>
      </c>
      <c r="H106" s="15">
        <f t="shared" si="44"/>
        <v>0</v>
      </c>
      <c r="I106" s="23"/>
      <c r="J106" s="16">
        <f t="shared" si="45"/>
        <v>0</v>
      </c>
      <c r="K106" s="16">
        <f t="shared" si="46"/>
        <v>0</v>
      </c>
      <c r="L106" s="17">
        <f t="shared" si="32"/>
        <v>36</v>
      </c>
      <c r="M106" s="32">
        <v>36</v>
      </c>
      <c r="N106" s="17">
        <f t="shared" si="29"/>
        <v>12</v>
      </c>
      <c r="O106" s="32">
        <v>12</v>
      </c>
      <c r="P106" s="18">
        <f t="shared" ref="P106" si="54">O106*G106</f>
        <v>0</v>
      </c>
      <c r="Q106" s="18">
        <f t="shared" si="49"/>
        <v>0</v>
      </c>
      <c r="R106" s="18">
        <f t="shared" si="31"/>
        <v>0</v>
      </c>
      <c r="S106" s="17"/>
    </row>
    <row r="107" spans="1:19" ht="281.25" thickBot="1" x14ac:dyDescent="0.3">
      <c r="A107" s="9">
        <v>99</v>
      </c>
      <c r="B107" s="10" t="s">
        <v>173</v>
      </c>
      <c r="C107" s="10">
        <v>920</v>
      </c>
      <c r="D107" s="31">
        <v>920</v>
      </c>
      <c r="E107" s="10" t="s">
        <v>60</v>
      </c>
      <c r="F107" s="11"/>
      <c r="G107" s="22">
        <v>0</v>
      </c>
      <c r="H107" s="15">
        <f t="shared" si="44"/>
        <v>0</v>
      </c>
      <c r="I107" s="23"/>
      <c r="J107" s="16">
        <f t="shared" si="45"/>
        <v>0</v>
      </c>
      <c r="K107" s="16">
        <f t="shared" si="46"/>
        <v>0</v>
      </c>
      <c r="L107" s="17">
        <f t="shared" si="32"/>
        <v>552</v>
      </c>
      <c r="M107" s="32">
        <v>552</v>
      </c>
      <c r="N107" s="17">
        <f t="shared" si="29"/>
        <v>184</v>
      </c>
      <c r="O107" s="32">
        <v>184</v>
      </c>
      <c r="P107" s="18">
        <f t="shared" ref="P107:P109" si="55">G107*O107</f>
        <v>0</v>
      </c>
      <c r="Q107" s="18">
        <f t="shared" si="49"/>
        <v>0</v>
      </c>
      <c r="R107" s="18">
        <f t="shared" si="31"/>
        <v>0</v>
      </c>
      <c r="S107" s="17"/>
    </row>
    <row r="108" spans="1:19" ht="166.5" thickBot="1" x14ac:dyDescent="0.3">
      <c r="A108" s="9">
        <v>100</v>
      </c>
      <c r="B108" s="10" t="s">
        <v>174</v>
      </c>
      <c r="C108" s="10">
        <v>450</v>
      </c>
      <c r="D108" s="31">
        <v>450</v>
      </c>
      <c r="E108" s="10" t="s">
        <v>58</v>
      </c>
      <c r="F108" s="11"/>
      <c r="G108" s="22">
        <v>0</v>
      </c>
      <c r="H108" s="15">
        <f t="shared" si="44"/>
        <v>0</v>
      </c>
      <c r="I108" s="23"/>
      <c r="J108" s="16">
        <f t="shared" si="45"/>
        <v>0</v>
      </c>
      <c r="K108" s="16">
        <f t="shared" si="46"/>
        <v>0</v>
      </c>
      <c r="L108" s="17">
        <f t="shared" si="32"/>
        <v>270</v>
      </c>
      <c r="M108" s="32">
        <v>270</v>
      </c>
      <c r="N108" s="17">
        <f t="shared" si="29"/>
        <v>90</v>
      </c>
      <c r="O108" s="32">
        <v>90</v>
      </c>
      <c r="P108" s="18">
        <f t="shared" si="55"/>
        <v>0</v>
      </c>
      <c r="Q108" s="18">
        <f t="shared" si="49"/>
        <v>0</v>
      </c>
      <c r="R108" s="18">
        <f t="shared" si="31"/>
        <v>0</v>
      </c>
      <c r="S108" s="17"/>
    </row>
    <row r="109" spans="1:19" ht="166.5" thickBot="1" x14ac:dyDescent="0.3">
      <c r="A109" s="9">
        <v>101</v>
      </c>
      <c r="B109" s="10" t="s">
        <v>175</v>
      </c>
      <c r="C109" s="10">
        <v>500</v>
      </c>
      <c r="D109" s="31">
        <v>500</v>
      </c>
      <c r="E109" s="10" t="s">
        <v>58</v>
      </c>
      <c r="F109" s="11"/>
      <c r="G109" s="22">
        <v>0</v>
      </c>
      <c r="H109" s="15">
        <f t="shared" si="44"/>
        <v>0</v>
      </c>
      <c r="I109" s="23"/>
      <c r="J109" s="16">
        <f t="shared" si="45"/>
        <v>0</v>
      </c>
      <c r="K109" s="16">
        <f t="shared" si="46"/>
        <v>0</v>
      </c>
      <c r="L109" s="17">
        <f t="shared" si="32"/>
        <v>300</v>
      </c>
      <c r="M109" s="32">
        <v>300</v>
      </c>
      <c r="N109" s="17">
        <f t="shared" si="29"/>
        <v>100</v>
      </c>
      <c r="O109" s="32">
        <v>100</v>
      </c>
      <c r="P109" s="18">
        <f t="shared" si="55"/>
        <v>0</v>
      </c>
      <c r="Q109" s="18">
        <f t="shared" si="49"/>
        <v>0</v>
      </c>
      <c r="R109" s="18">
        <f t="shared" si="31"/>
        <v>0</v>
      </c>
      <c r="S109" s="17"/>
    </row>
    <row r="110" spans="1:19" ht="39" thickBot="1" x14ac:dyDescent="0.3">
      <c r="A110" s="9">
        <v>102</v>
      </c>
      <c r="B110" s="10" t="s">
        <v>176</v>
      </c>
      <c r="C110" s="10">
        <v>2000</v>
      </c>
      <c r="D110" s="31">
        <v>2000</v>
      </c>
      <c r="E110" s="10" t="s">
        <v>58</v>
      </c>
      <c r="F110" s="11"/>
      <c r="G110" s="22">
        <v>0</v>
      </c>
      <c r="H110" s="15">
        <f t="shared" si="44"/>
        <v>0</v>
      </c>
      <c r="I110" s="23"/>
      <c r="J110" s="16">
        <f t="shared" si="45"/>
        <v>0</v>
      </c>
      <c r="K110" s="16">
        <f t="shared" si="46"/>
        <v>0</v>
      </c>
      <c r="L110" s="17">
        <f t="shared" si="32"/>
        <v>1200</v>
      </c>
      <c r="M110" s="32">
        <v>1200</v>
      </c>
      <c r="N110" s="17">
        <f t="shared" si="29"/>
        <v>400</v>
      </c>
      <c r="O110" s="32">
        <v>400</v>
      </c>
      <c r="P110" s="18">
        <f t="shared" ref="P110" si="56">O110*G110</f>
        <v>0</v>
      </c>
      <c r="Q110" s="18">
        <f t="shared" si="49"/>
        <v>0</v>
      </c>
      <c r="R110" s="18">
        <f t="shared" si="31"/>
        <v>0</v>
      </c>
      <c r="S110" s="17"/>
    </row>
    <row r="111" spans="1:19" ht="39" thickBot="1" x14ac:dyDescent="0.3">
      <c r="A111" s="9">
        <v>103</v>
      </c>
      <c r="B111" s="10" t="s">
        <v>177</v>
      </c>
      <c r="C111" s="10">
        <v>5</v>
      </c>
      <c r="D111" s="31">
        <v>5</v>
      </c>
      <c r="E111" s="10" t="s">
        <v>58</v>
      </c>
      <c r="F111" s="11"/>
      <c r="G111" s="22">
        <v>0</v>
      </c>
      <c r="H111" s="15">
        <f t="shared" si="44"/>
        <v>0</v>
      </c>
      <c r="I111" s="23"/>
      <c r="J111" s="16">
        <f t="shared" si="45"/>
        <v>0</v>
      </c>
      <c r="K111" s="16">
        <f t="shared" si="46"/>
        <v>0</v>
      </c>
      <c r="L111" s="17">
        <f t="shared" si="32"/>
        <v>3</v>
      </c>
      <c r="M111" s="32">
        <v>3</v>
      </c>
      <c r="N111" s="17">
        <f t="shared" si="29"/>
        <v>1</v>
      </c>
      <c r="O111" s="32">
        <v>1</v>
      </c>
      <c r="P111" s="18">
        <f t="shared" ref="P111:P113" si="57">G111*O111</f>
        <v>0</v>
      </c>
      <c r="Q111" s="18">
        <f t="shared" si="49"/>
        <v>0</v>
      </c>
      <c r="R111" s="18">
        <f t="shared" si="31"/>
        <v>0</v>
      </c>
      <c r="S111" s="17"/>
    </row>
    <row r="112" spans="1:19" ht="26.25" thickBot="1" x14ac:dyDescent="0.3">
      <c r="A112" s="9">
        <v>104</v>
      </c>
      <c r="B112" s="10" t="s">
        <v>178</v>
      </c>
      <c r="C112" s="10">
        <v>5</v>
      </c>
      <c r="D112" s="31">
        <v>5</v>
      </c>
      <c r="E112" s="10" t="s">
        <v>58</v>
      </c>
      <c r="F112" s="11"/>
      <c r="G112" s="22">
        <v>0</v>
      </c>
      <c r="H112" s="15">
        <f t="shared" si="44"/>
        <v>0</v>
      </c>
      <c r="I112" s="23"/>
      <c r="J112" s="16">
        <f t="shared" si="45"/>
        <v>0</v>
      </c>
      <c r="K112" s="16">
        <f t="shared" si="46"/>
        <v>0</v>
      </c>
      <c r="L112" s="17">
        <f t="shared" si="32"/>
        <v>3</v>
      </c>
      <c r="M112" s="32">
        <v>3</v>
      </c>
      <c r="N112" s="17">
        <v>5</v>
      </c>
      <c r="O112" s="32">
        <v>5</v>
      </c>
      <c r="P112" s="18">
        <f t="shared" si="57"/>
        <v>0</v>
      </c>
      <c r="Q112" s="18">
        <f t="shared" si="49"/>
        <v>0</v>
      </c>
      <c r="R112" s="18">
        <f t="shared" si="31"/>
        <v>0</v>
      </c>
      <c r="S112" s="17"/>
    </row>
    <row r="113" spans="1:19" ht="26.25" thickBot="1" x14ac:dyDescent="0.3">
      <c r="A113" s="9">
        <v>105</v>
      </c>
      <c r="B113" s="10" t="s">
        <v>179</v>
      </c>
      <c r="C113" s="10">
        <v>10</v>
      </c>
      <c r="D113" s="31">
        <v>10</v>
      </c>
      <c r="E113" s="10" t="s">
        <v>58</v>
      </c>
      <c r="F113" s="11"/>
      <c r="G113" s="22">
        <v>0</v>
      </c>
      <c r="H113" s="15">
        <f t="shared" si="44"/>
        <v>0</v>
      </c>
      <c r="I113" s="23"/>
      <c r="J113" s="16">
        <f t="shared" si="45"/>
        <v>0</v>
      </c>
      <c r="K113" s="16">
        <f t="shared" si="46"/>
        <v>0</v>
      </c>
      <c r="L113" s="17">
        <f t="shared" si="32"/>
        <v>6</v>
      </c>
      <c r="M113" s="32">
        <v>6</v>
      </c>
      <c r="N113" s="17">
        <f t="shared" si="29"/>
        <v>2</v>
      </c>
      <c r="O113" s="32">
        <v>2</v>
      </c>
      <c r="P113" s="18">
        <f t="shared" si="57"/>
        <v>0</v>
      </c>
      <c r="Q113" s="18">
        <f t="shared" si="49"/>
        <v>0</v>
      </c>
      <c r="R113" s="18">
        <f t="shared" si="31"/>
        <v>0</v>
      </c>
      <c r="S113" s="17"/>
    </row>
    <row r="114" spans="1:19" ht="39" thickBot="1" x14ac:dyDescent="0.3">
      <c r="A114" s="9">
        <v>106</v>
      </c>
      <c r="B114" s="10" t="s">
        <v>180</v>
      </c>
      <c r="C114" s="10">
        <v>5</v>
      </c>
      <c r="D114" s="31">
        <v>5</v>
      </c>
      <c r="E114" s="10" t="s">
        <v>60</v>
      </c>
      <c r="F114" s="11"/>
      <c r="G114" s="22">
        <v>0</v>
      </c>
      <c r="H114" s="15">
        <f t="shared" si="44"/>
        <v>0</v>
      </c>
      <c r="I114" s="23"/>
      <c r="J114" s="16">
        <f t="shared" si="45"/>
        <v>0</v>
      </c>
      <c r="K114" s="16">
        <f t="shared" si="46"/>
        <v>0</v>
      </c>
      <c r="L114" s="17">
        <f t="shared" si="32"/>
        <v>3</v>
      </c>
      <c r="M114" s="32">
        <v>3</v>
      </c>
      <c r="N114" s="17">
        <f t="shared" si="29"/>
        <v>1</v>
      </c>
      <c r="O114" s="32">
        <v>1</v>
      </c>
      <c r="P114" s="18">
        <f t="shared" ref="P114" si="58">O114*G114</f>
        <v>0</v>
      </c>
      <c r="Q114" s="18">
        <f t="shared" si="49"/>
        <v>0</v>
      </c>
      <c r="R114" s="18">
        <f t="shared" si="31"/>
        <v>0</v>
      </c>
      <c r="S114" s="17"/>
    </row>
    <row r="115" spans="1:19" ht="357.75" thickBot="1" x14ac:dyDescent="0.3">
      <c r="A115" s="9">
        <v>107</v>
      </c>
      <c r="B115" s="10" t="s">
        <v>181</v>
      </c>
      <c r="C115" s="10">
        <v>3</v>
      </c>
      <c r="D115" s="31">
        <v>3</v>
      </c>
      <c r="E115" s="10" t="s">
        <v>58</v>
      </c>
      <c r="F115" s="11"/>
      <c r="G115" s="22">
        <v>0</v>
      </c>
      <c r="H115" s="15">
        <f t="shared" si="44"/>
        <v>0</v>
      </c>
      <c r="I115" s="23"/>
      <c r="J115" s="16">
        <f t="shared" si="45"/>
        <v>0</v>
      </c>
      <c r="K115" s="16">
        <f t="shared" si="46"/>
        <v>0</v>
      </c>
      <c r="L115" s="17">
        <v>2</v>
      </c>
      <c r="M115" s="32">
        <v>2</v>
      </c>
      <c r="N115" s="17">
        <v>1</v>
      </c>
      <c r="O115" s="32">
        <v>1</v>
      </c>
      <c r="P115" s="18">
        <f t="shared" ref="P115:P117" si="59">G115*O115</f>
        <v>0</v>
      </c>
      <c r="Q115" s="18">
        <f t="shared" si="49"/>
        <v>0</v>
      </c>
      <c r="R115" s="18">
        <f t="shared" si="31"/>
        <v>0</v>
      </c>
      <c r="S115" s="17"/>
    </row>
    <row r="116" spans="1:19" ht="268.5" thickBot="1" x14ac:dyDescent="0.3">
      <c r="A116" s="9">
        <v>108</v>
      </c>
      <c r="B116" s="10" t="s">
        <v>182</v>
      </c>
      <c r="C116" s="10">
        <v>3</v>
      </c>
      <c r="D116" s="31">
        <v>3</v>
      </c>
      <c r="E116" s="10" t="s">
        <v>58</v>
      </c>
      <c r="F116" s="11"/>
      <c r="G116" s="22">
        <v>0</v>
      </c>
      <c r="H116" s="15">
        <f t="shared" si="44"/>
        <v>0</v>
      </c>
      <c r="I116" s="23"/>
      <c r="J116" s="16">
        <f t="shared" si="45"/>
        <v>0</v>
      </c>
      <c r="K116" s="16">
        <f t="shared" si="46"/>
        <v>0</v>
      </c>
      <c r="L116" s="17">
        <v>2</v>
      </c>
      <c r="M116" s="32">
        <v>2</v>
      </c>
      <c r="N116" s="17">
        <v>1</v>
      </c>
      <c r="O116" s="32">
        <v>1</v>
      </c>
      <c r="P116" s="18">
        <f t="shared" si="59"/>
        <v>0</v>
      </c>
      <c r="Q116" s="18">
        <f t="shared" si="49"/>
        <v>0</v>
      </c>
      <c r="R116" s="18">
        <f t="shared" si="31"/>
        <v>0</v>
      </c>
      <c r="S116" s="17"/>
    </row>
    <row r="117" spans="1:19" ht="294" thickBot="1" x14ac:dyDescent="0.3">
      <c r="A117" s="9">
        <v>109</v>
      </c>
      <c r="B117" s="10" t="s">
        <v>183</v>
      </c>
      <c r="C117" s="10">
        <v>3</v>
      </c>
      <c r="D117" s="31">
        <v>3</v>
      </c>
      <c r="E117" s="10" t="s">
        <v>58</v>
      </c>
      <c r="F117" s="11"/>
      <c r="G117" s="22">
        <v>0</v>
      </c>
      <c r="H117" s="15">
        <f t="shared" si="44"/>
        <v>0</v>
      </c>
      <c r="I117" s="23"/>
      <c r="J117" s="16">
        <f t="shared" si="45"/>
        <v>0</v>
      </c>
      <c r="K117" s="16">
        <f t="shared" si="46"/>
        <v>0</v>
      </c>
      <c r="L117" s="17">
        <v>2</v>
      </c>
      <c r="M117" s="32">
        <v>2</v>
      </c>
      <c r="N117" s="17">
        <v>2</v>
      </c>
      <c r="O117" s="32">
        <v>2</v>
      </c>
      <c r="P117" s="18">
        <f t="shared" si="59"/>
        <v>0</v>
      </c>
      <c r="Q117" s="18">
        <f t="shared" si="49"/>
        <v>0</v>
      </c>
      <c r="R117" s="18">
        <f t="shared" si="31"/>
        <v>0</v>
      </c>
      <c r="S117" s="17"/>
    </row>
    <row r="118" spans="1:19" ht="230.25" thickBot="1" x14ac:dyDescent="0.3">
      <c r="A118" s="9">
        <v>110</v>
      </c>
      <c r="B118" s="10" t="s">
        <v>213</v>
      </c>
      <c r="C118" s="10">
        <v>3</v>
      </c>
      <c r="D118" s="31">
        <v>3</v>
      </c>
      <c r="E118" s="10" t="s">
        <v>58</v>
      </c>
      <c r="F118" s="11"/>
      <c r="G118" s="22">
        <v>0</v>
      </c>
      <c r="H118" s="15">
        <f t="shared" si="44"/>
        <v>0</v>
      </c>
      <c r="I118" s="23"/>
      <c r="J118" s="16">
        <f t="shared" si="45"/>
        <v>0</v>
      </c>
      <c r="K118" s="16">
        <f t="shared" si="46"/>
        <v>0</v>
      </c>
      <c r="L118" s="17">
        <v>2</v>
      </c>
      <c r="M118" s="32">
        <v>2</v>
      </c>
      <c r="N118" s="17">
        <v>1</v>
      </c>
      <c r="O118" s="32">
        <v>1</v>
      </c>
      <c r="P118" s="18">
        <f t="shared" ref="P118" si="60">O118*G118</f>
        <v>0</v>
      </c>
      <c r="Q118" s="18">
        <f t="shared" si="49"/>
        <v>0</v>
      </c>
      <c r="R118" s="18">
        <f t="shared" si="31"/>
        <v>0</v>
      </c>
      <c r="S118" s="17"/>
    </row>
    <row r="119" spans="1:19" ht="26.25" thickBot="1" x14ac:dyDescent="0.3">
      <c r="A119" s="9">
        <v>111</v>
      </c>
      <c r="B119" s="10" t="s">
        <v>184</v>
      </c>
      <c r="C119" s="10">
        <v>10</v>
      </c>
      <c r="D119" s="31">
        <v>10</v>
      </c>
      <c r="E119" s="10" t="s">
        <v>58</v>
      </c>
      <c r="F119" s="11"/>
      <c r="G119" s="22">
        <v>0</v>
      </c>
      <c r="H119" s="15">
        <f t="shared" si="44"/>
        <v>0</v>
      </c>
      <c r="I119" s="23"/>
      <c r="J119" s="16">
        <f t="shared" si="45"/>
        <v>0</v>
      </c>
      <c r="K119" s="16">
        <f t="shared" si="46"/>
        <v>0</v>
      </c>
      <c r="L119" s="17">
        <f t="shared" si="32"/>
        <v>6</v>
      </c>
      <c r="M119" s="32">
        <v>6</v>
      </c>
      <c r="N119" s="17">
        <f t="shared" si="29"/>
        <v>2</v>
      </c>
      <c r="O119" s="32">
        <v>2</v>
      </c>
      <c r="P119" s="18">
        <f t="shared" ref="P119:P121" si="61">G119*O119</f>
        <v>0</v>
      </c>
      <c r="Q119" s="18">
        <f t="shared" si="49"/>
        <v>0</v>
      </c>
      <c r="R119" s="18">
        <f t="shared" si="31"/>
        <v>0</v>
      </c>
      <c r="S119" s="17"/>
    </row>
    <row r="120" spans="1:19" ht="26.25" thickBot="1" x14ac:dyDescent="0.3">
      <c r="A120" s="9">
        <v>112</v>
      </c>
      <c r="B120" s="10" t="s">
        <v>185</v>
      </c>
      <c r="C120" s="10">
        <v>12</v>
      </c>
      <c r="D120" s="31">
        <v>12</v>
      </c>
      <c r="E120" s="10" t="s">
        <v>60</v>
      </c>
      <c r="F120" s="11"/>
      <c r="G120" s="22">
        <v>0</v>
      </c>
      <c r="H120" s="15">
        <f t="shared" si="44"/>
        <v>0</v>
      </c>
      <c r="I120" s="23"/>
      <c r="J120" s="16">
        <f t="shared" si="45"/>
        <v>0</v>
      </c>
      <c r="K120" s="16">
        <f t="shared" si="46"/>
        <v>0</v>
      </c>
      <c r="L120" s="17">
        <v>8</v>
      </c>
      <c r="M120" s="32">
        <v>8</v>
      </c>
      <c r="N120" s="17">
        <v>3</v>
      </c>
      <c r="O120" s="32">
        <v>3</v>
      </c>
      <c r="P120" s="18">
        <f t="shared" si="61"/>
        <v>0</v>
      </c>
      <c r="Q120" s="18">
        <f t="shared" si="49"/>
        <v>0</v>
      </c>
      <c r="R120" s="18">
        <f t="shared" si="31"/>
        <v>0</v>
      </c>
      <c r="S120" s="17"/>
    </row>
    <row r="121" spans="1:19" ht="26.25" thickBot="1" x14ac:dyDescent="0.3">
      <c r="A121" s="9">
        <v>113</v>
      </c>
      <c r="B121" s="10" t="s">
        <v>186</v>
      </c>
      <c r="C121" s="10">
        <v>200</v>
      </c>
      <c r="D121" s="31">
        <v>200</v>
      </c>
      <c r="E121" s="10" t="s">
        <v>58</v>
      </c>
      <c r="F121" s="11"/>
      <c r="G121" s="22">
        <v>0</v>
      </c>
      <c r="H121" s="15">
        <f t="shared" si="44"/>
        <v>0</v>
      </c>
      <c r="I121" s="23"/>
      <c r="J121" s="16">
        <f t="shared" si="45"/>
        <v>0</v>
      </c>
      <c r="K121" s="16">
        <f t="shared" si="46"/>
        <v>0</v>
      </c>
      <c r="L121" s="17">
        <f t="shared" si="32"/>
        <v>120</v>
      </c>
      <c r="M121" s="32">
        <v>120</v>
      </c>
      <c r="N121" s="17">
        <f t="shared" si="29"/>
        <v>40</v>
      </c>
      <c r="O121" s="32">
        <v>40</v>
      </c>
      <c r="P121" s="18">
        <f t="shared" si="61"/>
        <v>0</v>
      </c>
      <c r="Q121" s="18">
        <f t="shared" si="49"/>
        <v>0</v>
      </c>
      <c r="R121" s="18">
        <f t="shared" si="31"/>
        <v>0</v>
      </c>
      <c r="S121" s="17"/>
    </row>
    <row r="122" spans="1:19" ht="64.5" thickBot="1" x14ac:dyDescent="0.3">
      <c r="A122" s="9">
        <v>114</v>
      </c>
      <c r="B122" s="10" t="s">
        <v>187</v>
      </c>
      <c r="C122" s="10">
        <v>560</v>
      </c>
      <c r="D122" s="31">
        <v>560</v>
      </c>
      <c r="E122" s="10" t="s">
        <v>60</v>
      </c>
      <c r="F122" s="11"/>
      <c r="G122" s="22">
        <v>0</v>
      </c>
      <c r="H122" s="15">
        <f t="shared" si="44"/>
        <v>0</v>
      </c>
      <c r="I122" s="23"/>
      <c r="J122" s="16">
        <f t="shared" si="45"/>
        <v>0</v>
      </c>
      <c r="K122" s="16">
        <f t="shared" si="46"/>
        <v>0</v>
      </c>
      <c r="L122" s="17">
        <f t="shared" si="32"/>
        <v>336</v>
      </c>
      <c r="M122" s="32">
        <v>336</v>
      </c>
      <c r="N122" s="17">
        <f t="shared" si="29"/>
        <v>112</v>
      </c>
      <c r="O122" s="32">
        <v>112</v>
      </c>
      <c r="P122" s="18">
        <f t="shared" ref="P122" si="62">O122*G122</f>
        <v>0</v>
      </c>
      <c r="Q122" s="18">
        <f t="shared" si="49"/>
        <v>0</v>
      </c>
      <c r="R122" s="18">
        <f t="shared" si="31"/>
        <v>0</v>
      </c>
      <c r="S122" s="17"/>
    </row>
    <row r="123" spans="1:19" ht="409.6" thickBot="1" x14ac:dyDescent="0.3">
      <c r="A123" s="9">
        <v>115</v>
      </c>
      <c r="B123" s="10" t="s">
        <v>188</v>
      </c>
      <c r="C123" s="10">
        <v>3500</v>
      </c>
      <c r="D123" s="31">
        <v>3500</v>
      </c>
      <c r="E123" s="10" t="s">
        <v>60</v>
      </c>
      <c r="F123" s="11"/>
      <c r="G123" s="22">
        <v>0</v>
      </c>
      <c r="H123" s="15">
        <f t="shared" si="44"/>
        <v>0</v>
      </c>
      <c r="I123" s="23"/>
      <c r="J123" s="16">
        <f t="shared" si="45"/>
        <v>0</v>
      </c>
      <c r="K123" s="16">
        <f t="shared" si="46"/>
        <v>0</v>
      </c>
      <c r="L123" s="17">
        <f t="shared" si="32"/>
        <v>2100</v>
      </c>
      <c r="M123" s="32">
        <v>2100</v>
      </c>
      <c r="N123" s="17">
        <f t="shared" si="29"/>
        <v>700</v>
      </c>
      <c r="O123" s="32">
        <v>700</v>
      </c>
      <c r="P123" s="18">
        <f t="shared" ref="P123:P125" si="63">G123*O123</f>
        <v>0</v>
      </c>
      <c r="Q123" s="18">
        <f t="shared" si="49"/>
        <v>0</v>
      </c>
      <c r="R123" s="18">
        <f t="shared" si="31"/>
        <v>0</v>
      </c>
      <c r="S123" s="17"/>
    </row>
    <row r="124" spans="1:19" ht="409.6" thickBot="1" x14ac:dyDescent="0.3">
      <c r="A124" s="9">
        <v>116</v>
      </c>
      <c r="B124" s="10" t="s">
        <v>189</v>
      </c>
      <c r="C124" s="10">
        <v>200</v>
      </c>
      <c r="D124" s="31">
        <v>200</v>
      </c>
      <c r="E124" s="10" t="s">
        <v>60</v>
      </c>
      <c r="F124" s="11"/>
      <c r="G124" s="22">
        <v>0</v>
      </c>
      <c r="H124" s="15">
        <f t="shared" si="44"/>
        <v>0</v>
      </c>
      <c r="I124" s="23"/>
      <c r="J124" s="16">
        <f t="shared" si="45"/>
        <v>0</v>
      </c>
      <c r="K124" s="16">
        <f t="shared" si="46"/>
        <v>0</v>
      </c>
      <c r="L124" s="17">
        <f t="shared" si="32"/>
        <v>120</v>
      </c>
      <c r="M124" s="32">
        <v>120</v>
      </c>
      <c r="N124" s="17">
        <f t="shared" si="29"/>
        <v>40</v>
      </c>
      <c r="O124" s="32">
        <v>40</v>
      </c>
      <c r="P124" s="18">
        <f t="shared" si="63"/>
        <v>0</v>
      </c>
      <c r="Q124" s="18">
        <f t="shared" si="49"/>
        <v>0</v>
      </c>
      <c r="R124" s="18">
        <f t="shared" si="31"/>
        <v>0</v>
      </c>
      <c r="S124" s="17"/>
    </row>
    <row r="125" spans="1:19" ht="408.75" thickBot="1" x14ac:dyDescent="0.3">
      <c r="A125" s="9">
        <v>117</v>
      </c>
      <c r="B125" s="10" t="s">
        <v>190</v>
      </c>
      <c r="C125" s="10">
        <v>20</v>
      </c>
      <c r="D125" s="31">
        <v>20</v>
      </c>
      <c r="E125" s="10" t="s">
        <v>60</v>
      </c>
      <c r="F125" s="11"/>
      <c r="G125" s="22">
        <v>0</v>
      </c>
      <c r="H125" s="15">
        <f t="shared" si="44"/>
        <v>0</v>
      </c>
      <c r="I125" s="23"/>
      <c r="J125" s="16">
        <f t="shared" si="45"/>
        <v>0</v>
      </c>
      <c r="K125" s="16">
        <f t="shared" si="46"/>
        <v>0</v>
      </c>
      <c r="L125" s="17">
        <f t="shared" si="32"/>
        <v>12</v>
      </c>
      <c r="M125" s="32">
        <v>12</v>
      </c>
      <c r="N125" s="17">
        <v>20</v>
      </c>
      <c r="O125" s="32">
        <v>20</v>
      </c>
      <c r="P125" s="18">
        <f t="shared" si="63"/>
        <v>0</v>
      </c>
      <c r="Q125" s="18">
        <f t="shared" si="49"/>
        <v>0</v>
      </c>
      <c r="R125" s="18">
        <f t="shared" si="31"/>
        <v>0</v>
      </c>
      <c r="S125" s="17"/>
    </row>
    <row r="126" spans="1:19" ht="204.75" thickBot="1" x14ac:dyDescent="0.3">
      <c r="A126" s="9">
        <v>118</v>
      </c>
      <c r="B126" s="10" t="s">
        <v>191</v>
      </c>
      <c r="C126" s="10">
        <v>20</v>
      </c>
      <c r="D126" s="31">
        <v>20</v>
      </c>
      <c r="E126" s="10" t="s">
        <v>58</v>
      </c>
      <c r="F126" s="11"/>
      <c r="G126" s="22">
        <v>0</v>
      </c>
      <c r="H126" s="15">
        <f t="shared" si="44"/>
        <v>0</v>
      </c>
      <c r="I126" s="23"/>
      <c r="J126" s="16">
        <f t="shared" si="45"/>
        <v>0</v>
      </c>
      <c r="K126" s="16">
        <f t="shared" si="46"/>
        <v>0</v>
      </c>
      <c r="L126" s="17">
        <f t="shared" si="32"/>
        <v>12</v>
      </c>
      <c r="M126" s="32">
        <v>12</v>
      </c>
      <c r="N126" s="17">
        <f t="shared" si="29"/>
        <v>4</v>
      </c>
      <c r="O126" s="32">
        <v>4</v>
      </c>
      <c r="P126" s="18">
        <f t="shared" ref="P126" si="64">O126*G126</f>
        <v>0</v>
      </c>
      <c r="Q126" s="18">
        <f t="shared" si="49"/>
        <v>0</v>
      </c>
      <c r="R126" s="18">
        <f t="shared" si="31"/>
        <v>0</v>
      </c>
      <c r="S126" s="17"/>
    </row>
    <row r="127" spans="1:19" ht="26.25" thickBot="1" x14ac:dyDescent="0.3">
      <c r="A127" s="9">
        <v>119</v>
      </c>
      <c r="B127" s="10" t="s">
        <v>192</v>
      </c>
      <c r="C127" s="10">
        <v>40</v>
      </c>
      <c r="D127" s="31">
        <v>40</v>
      </c>
      <c r="E127" s="10" t="s">
        <v>58</v>
      </c>
      <c r="F127" s="11"/>
      <c r="G127" s="22">
        <v>0</v>
      </c>
      <c r="H127" s="15">
        <f t="shared" si="44"/>
        <v>0</v>
      </c>
      <c r="I127" s="23"/>
      <c r="J127" s="16">
        <f t="shared" si="45"/>
        <v>0</v>
      </c>
      <c r="K127" s="16">
        <f t="shared" si="46"/>
        <v>0</v>
      </c>
      <c r="L127" s="17">
        <v>30</v>
      </c>
      <c r="M127" s="32">
        <v>30</v>
      </c>
      <c r="N127" s="17">
        <v>10</v>
      </c>
      <c r="O127" s="32">
        <v>10</v>
      </c>
      <c r="P127" s="18">
        <f t="shared" ref="P127:P129" si="65">G127*O127</f>
        <v>0</v>
      </c>
      <c r="Q127" s="18">
        <f t="shared" si="49"/>
        <v>0</v>
      </c>
      <c r="R127" s="18">
        <f t="shared" si="31"/>
        <v>0</v>
      </c>
      <c r="S127" s="17"/>
    </row>
    <row r="128" spans="1:19" ht="319.5" thickBot="1" x14ac:dyDescent="0.3">
      <c r="A128" s="9">
        <v>120</v>
      </c>
      <c r="B128" s="10" t="s">
        <v>193</v>
      </c>
      <c r="C128" s="10">
        <v>5</v>
      </c>
      <c r="D128" s="31">
        <v>5</v>
      </c>
      <c r="E128" s="10" t="s">
        <v>207</v>
      </c>
      <c r="F128" s="11"/>
      <c r="G128" s="22">
        <v>0</v>
      </c>
      <c r="H128" s="15">
        <f t="shared" si="44"/>
        <v>0</v>
      </c>
      <c r="I128" s="23"/>
      <c r="J128" s="16">
        <f t="shared" si="45"/>
        <v>0</v>
      </c>
      <c r="K128" s="16">
        <f t="shared" si="46"/>
        <v>0</v>
      </c>
      <c r="L128" s="17">
        <f t="shared" si="32"/>
        <v>3</v>
      </c>
      <c r="M128" s="32">
        <v>3</v>
      </c>
      <c r="N128" s="17">
        <f t="shared" si="29"/>
        <v>1</v>
      </c>
      <c r="O128" s="32">
        <v>1</v>
      </c>
      <c r="P128" s="18">
        <f t="shared" si="65"/>
        <v>0</v>
      </c>
      <c r="Q128" s="18">
        <f t="shared" si="49"/>
        <v>0</v>
      </c>
      <c r="R128" s="18">
        <f t="shared" si="31"/>
        <v>0</v>
      </c>
      <c r="S128" s="17"/>
    </row>
    <row r="129" spans="1:19" ht="39" thickBot="1" x14ac:dyDescent="0.3">
      <c r="A129" s="9">
        <v>121</v>
      </c>
      <c r="B129" s="10" t="s">
        <v>194</v>
      </c>
      <c r="C129" s="10">
        <v>2</v>
      </c>
      <c r="D129" s="31">
        <v>2</v>
      </c>
      <c r="E129" s="10" t="s">
        <v>60</v>
      </c>
      <c r="F129" s="11"/>
      <c r="G129" s="22">
        <v>0</v>
      </c>
      <c r="H129" s="15">
        <f t="shared" si="44"/>
        <v>0</v>
      </c>
      <c r="I129" s="23"/>
      <c r="J129" s="16">
        <f t="shared" si="45"/>
        <v>0</v>
      </c>
      <c r="K129" s="16">
        <f t="shared" si="46"/>
        <v>0</v>
      </c>
      <c r="L129" s="17">
        <v>1</v>
      </c>
      <c r="M129" s="32">
        <v>1</v>
      </c>
      <c r="N129" s="17">
        <v>1</v>
      </c>
      <c r="O129" s="32">
        <v>1</v>
      </c>
      <c r="P129" s="18">
        <f t="shared" si="65"/>
        <v>0</v>
      </c>
      <c r="Q129" s="18">
        <f t="shared" si="49"/>
        <v>0</v>
      </c>
      <c r="R129" s="18">
        <f t="shared" si="31"/>
        <v>0</v>
      </c>
      <c r="S129" s="17"/>
    </row>
    <row r="130" spans="1:19" ht="153.75" thickBot="1" x14ac:dyDescent="0.3">
      <c r="A130" s="9">
        <v>122</v>
      </c>
      <c r="B130" s="10" t="s">
        <v>195</v>
      </c>
      <c r="C130" s="10">
        <v>100</v>
      </c>
      <c r="D130" s="31">
        <v>100</v>
      </c>
      <c r="E130" s="10" t="s">
        <v>58</v>
      </c>
      <c r="F130" s="11"/>
      <c r="G130" s="22">
        <v>0</v>
      </c>
      <c r="H130" s="15">
        <f t="shared" si="44"/>
        <v>0</v>
      </c>
      <c r="I130" s="23"/>
      <c r="J130" s="16">
        <f t="shared" si="45"/>
        <v>0</v>
      </c>
      <c r="K130" s="16">
        <f t="shared" si="46"/>
        <v>0</v>
      </c>
      <c r="L130" s="17">
        <f t="shared" si="32"/>
        <v>60</v>
      </c>
      <c r="M130" s="32">
        <v>60</v>
      </c>
      <c r="N130" s="17">
        <f t="shared" si="29"/>
        <v>20</v>
      </c>
      <c r="O130" s="32">
        <v>20</v>
      </c>
      <c r="P130" s="18">
        <f t="shared" ref="P130" si="66">O130*G130</f>
        <v>0</v>
      </c>
      <c r="Q130" s="18">
        <f t="shared" si="49"/>
        <v>0</v>
      </c>
      <c r="R130" s="18">
        <f t="shared" si="31"/>
        <v>0</v>
      </c>
      <c r="S130" s="17"/>
    </row>
    <row r="131" spans="1:19" ht="294" thickBot="1" x14ac:dyDescent="0.3">
      <c r="A131" s="9">
        <v>123</v>
      </c>
      <c r="B131" s="10" t="s">
        <v>196</v>
      </c>
      <c r="C131" s="10">
        <v>20</v>
      </c>
      <c r="D131" s="31">
        <v>20</v>
      </c>
      <c r="E131" s="10" t="s">
        <v>58</v>
      </c>
      <c r="F131" s="11"/>
      <c r="G131" s="22">
        <v>0</v>
      </c>
      <c r="H131" s="15">
        <f t="shared" si="44"/>
        <v>0</v>
      </c>
      <c r="I131" s="23"/>
      <c r="J131" s="16">
        <f t="shared" si="45"/>
        <v>0</v>
      </c>
      <c r="K131" s="16">
        <f t="shared" si="46"/>
        <v>0</v>
      </c>
      <c r="L131" s="17">
        <f t="shared" si="32"/>
        <v>12</v>
      </c>
      <c r="M131" s="32">
        <v>12</v>
      </c>
      <c r="N131" s="17">
        <f t="shared" si="29"/>
        <v>4</v>
      </c>
      <c r="O131" s="32">
        <v>4</v>
      </c>
      <c r="P131" s="18">
        <f t="shared" ref="P131:P133" si="67">G131*O131</f>
        <v>0</v>
      </c>
      <c r="Q131" s="18">
        <f t="shared" si="49"/>
        <v>0</v>
      </c>
      <c r="R131" s="18">
        <f t="shared" si="31"/>
        <v>0</v>
      </c>
      <c r="S131" s="17"/>
    </row>
    <row r="132" spans="1:19" ht="153.75" thickBot="1" x14ac:dyDescent="0.3">
      <c r="A132" s="9">
        <v>124</v>
      </c>
      <c r="B132" s="10" t="s">
        <v>197</v>
      </c>
      <c r="C132" s="10">
        <v>9</v>
      </c>
      <c r="D132" s="31">
        <v>9</v>
      </c>
      <c r="E132" s="10" t="s">
        <v>58</v>
      </c>
      <c r="F132" s="11"/>
      <c r="G132" s="22">
        <v>0</v>
      </c>
      <c r="H132" s="15">
        <f t="shared" si="44"/>
        <v>0</v>
      </c>
      <c r="I132" s="23"/>
      <c r="J132" s="16">
        <f t="shared" si="45"/>
        <v>0</v>
      </c>
      <c r="K132" s="16">
        <f t="shared" si="46"/>
        <v>0</v>
      </c>
      <c r="L132" s="17">
        <v>6</v>
      </c>
      <c r="M132" s="32">
        <v>6</v>
      </c>
      <c r="N132" s="17">
        <v>2</v>
      </c>
      <c r="O132" s="32">
        <v>2</v>
      </c>
      <c r="P132" s="18">
        <f t="shared" si="67"/>
        <v>0</v>
      </c>
      <c r="Q132" s="18">
        <f t="shared" si="49"/>
        <v>0</v>
      </c>
      <c r="R132" s="18">
        <f t="shared" si="31"/>
        <v>0</v>
      </c>
      <c r="S132" s="17"/>
    </row>
    <row r="133" spans="1:19" ht="51.75" thickBot="1" x14ac:dyDescent="0.3">
      <c r="A133" s="9">
        <v>125</v>
      </c>
      <c r="B133" s="10" t="s">
        <v>198</v>
      </c>
      <c r="C133" s="10">
        <v>30</v>
      </c>
      <c r="D133" s="31">
        <v>30</v>
      </c>
      <c r="E133" s="10" t="s">
        <v>58</v>
      </c>
      <c r="F133" s="11"/>
      <c r="G133" s="22">
        <v>0</v>
      </c>
      <c r="H133" s="15">
        <f t="shared" si="44"/>
        <v>0</v>
      </c>
      <c r="I133" s="23"/>
      <c r="J133" s="16">
        <f t="shared" si="45"/>
        <v>0</v>
      </c>
      <c r="K133" s="16">
        <f t="shared" si="46"/>
        <v>0</v>
      </c>
      <c r="L133" s="17">
        <f t="shared" si="32"/>
        <v>18</v>
      </c>
      <c r="M133" s="32">
        <v>18</v>
      </c>
      <c r="N133" s="17">
        <f t="shared" si="29"/>
        <v>6</v>
      </c>
      <c r="O133" s="32">
        <v>6</v>
      </c>
      <c r="P133" s="18">
        <f t="shared" si="67"/>
        <v>0</v>
      </c>
      <c r="Q133" s="18">
        <f t="shared" si="49"/>
        <v>0</v>
      </c>
      <c r="R133" s="18">
        <f t="shared" si="31"/>
        <v>0</v>
      </c>
      <c r="S133" s="17"/>
    </row>
    <row r="134" spans="1:19" ht="128.25" thickBot="1" x14ac:dyDescent="0.3">
      <c r="A134" s="9">
        <v>126</v>
      </c>
      <c r="B134" s="10" t="s">
        <v>214</v>
      </c>
      <c r="C134" s="10">
        <v>20</v>
      </c>
      <c r="D134" s="31">
        <v>20</v>
      </c>
      <c r="E134" s="10" t="s">
        <v>58</v>
      </c>
      <c r="F134" s="11"/>
      <c r="G134" s="22">
        <v>0</v>
      </c>
      <c r="H134" s="15">
        <f t="shared" si="44"/>
        <v>0</v>
      </c>
      <c r="I134" s="23"/>
      <c r="J134" s="16">
        <f t="shared" si="45"/>
        <v>0</v>
      </c>
      <c r="K134" s="16">
        <f t="shared" si="46"/>
        <v>0</v>
      </c>
      <c r="L134" s="17">
        <f t="shared" si="32"/>
        <v>12</v>
      </c>
      <c r="M134" s="32">
        <v>12</v>
      </c>
      <c r="N134" s="17">
        <v>4</v>
      </c>
      <c r="O134" s="32">
        <v>4</v>
      </c>
      <c r="P134" s="18">
        <f t="shared" ref="P134" si="68">O134*G134</f>
        <v>0</v>
      </c>
      <c r="Q134" s="18">
        <f t="shared" si="49"/>
        <v>0</v>
      </c>
      <c r="R134" s="18">
        <f t="shared" ref="R134:R156" si="69">P134+Q134</f>
        <v>0</v>
      </c>
      <c r="S134" s="17"/>
    </row>
    <row r="135" spans="1:19" ht="39" thickBot="1" x14ac:dyDescent="0.3">
      <c r="A135" s="9">
        <v>127</v>
      </c>
      <c r="B135" s="10" t="s">
        <v>199</v>
      </c>
      <c r="C135" s="10">
        <v>2</v>
      </c>
      <c r="D135" s="31">
        <v>2</v>
      </c>
      <c r="E135" s="10" t="s">
        <v>58</v>
      </c>
      <c r="F135" s="11"/>
      <c r="G135" s="22">
        <v>0</v>
      </c>
      <c r="H135" s="15">
        <f t="shared" si="44"/>
        <v>0</v>
      </c>
      <c r="I135" s="23"/>
      <c r="J135" s="16">
        <f t="shared" si="45"/>
        <v>0</v>
      </c>
      <c r="K135" s="16">
        <f t="shared" si="46"/>
        <v>0</v>
      </c>
      <c r="L135" s="17">
        <v>2</v>
      </c>
      <c r="M135" s="32">
        <v>2</v>
      </c>
      <c r="N135" s="17">
        <v>2</v>
      </c>
      <c r="O135" s="32">
        <v>2</v>
      </c>
      <c r="P135" s="18">
        <f t="shared" ref="P135:P137" si="70">G135*O135</f>
        <v>0</v>
      </c>
      <c r="Q135" s="18">
        <f t="shared" si="49"/>
        <v>0</v>
      </c>
      <c r="R135" s="18">
        <f t="shared" si="69"/>
        <v>0</v>
      </c>
      <c r="S135" s="17"/>
    </row>
    <row r="136" spans="1:19" ht="39" thickBot="1" x14ac:dyDescent="0.3">
      <c r="A136" s="9">
        <v>128</v>
      </c>
      <c r="B136" s="10" t="s">
        <v>200</v>
      </c>
      <c r="C136" s="10">
        <v>0</v>
      </c>
      <c r="D136" s="31">
        <v>0</v>
      </c>
      <c r="E136" s="10" t="s">
        <v>60</v>
      </c>
      <c r="F136" s="11"/>
      <c r="G136" s="22">
        <v>0</v>
      </c>
      <c r="H136" s="15">
        <f t="shared" si="44"/>
        <v>0</v>
      </c>
      <c r="I136" s="23"/>
      <c r="J136" s="16">
        <f t="shared" si="45"/>
        <v>0</v>
      </c>
      <c r="K136" s="16">
        <f t="shared" si="46"/>
        <v>0</v>
      </c>
      <c r="L136" s="17">
        <v>0</v>
      </c>
      <c r="M136" s="32">
        <v>0</v>
      </c>
      <c r="N136" s="17">
        <v>5</v>
      </c>
      <c r="O136" s="32">
        <v>5</v>
      </c>
      <c r="P136" s="18">
        <f t="shared" si="70"/>
        <v>0</v>
      </c>
      <c r="Q136" s="18">
        <f t="shared" si="49"/>
        <v>0</v>
      </c>
      <c r="R136" s="18">
        <f t="shared" si="69"/>
        <v>0</v>
      </c>
      <c r="S136" s="17"/>
    </row>
    <row r="137" spans="1:19" ht="26.25" thickBot="1" x14ac:dyDescent="0.3">
      <c r="A137" s="9">
        <v>129</v>
      </c>
      <c r="B137" s="10" t="s">
        <v>201</v>
      </c>
      <c r="C137" s="10">
        <v>20</v>
      </c>
      <c r="D137" s="31">
        <v>20</v>
      </c>
      <c r="E137" s="10" t="s">
        <v>64</v>
      </c>
      <c r="F137" s="11"/>
      <c r="G137" s="22">
        <v>0</v>
      </c>
      <c r="H137" s="15">
        <f t="shared" si="44"/>
        <v>0</v>
      </c>
      <c r="I137" s="23">
        <v>0.08</v>
      </c>
      <c r="J137" s="16">
        <f t="shared" si="45"/>
        <v>0</v>
      </c>
      <c r="K137" s="16">
        <f t="shared" si="46"/>
        <v>0</v>
      </c>
      <c r="L137" s="17">
        <f t="shared" ref="L137:L154" si="71">C137*0.6</f>
        <v>12</v>
      </c>
      <c r="M137" s="32">
        <v>12</v>
      </c>
      <c r="N137" s="17">
        <f t="shared" ref="N137:N154" si="72">C137*0.2</f>
        <v>4</v>
      </c>
      <c r="O137" s="32">
        <v>4</v>
      </c>
      <c r="P137" s="18">
        <f t="shared" si="70"/>
        <v>0</v>
      </c>
      <c r="Q137" s="18">
        <f t="shared" si="49"/>
        <v>0</v>
      </c>
      <c r="R137" s="18">
        <f t="shared" si="69"/>
        <v>0</v>
      </c>
      <c r="S137" s="17"/>
    </row>
    <row r="138" spans="1:19" ht="370.5" thickBot="1" x14ac:dyDescent="0.3">
      <c r="A138" s="9">
        <v>130</v>
      </c>
      <c r="B138" s="10" t="s">
        <v>202</v>
      </c>
      <c r="C138" s="10">
        <v>16000</v>
      </c>
      <c r="D138" s="31">
        <v>16000</v>
      </c>
      <c r="E138" s="10" t="s">
        <v>64</v>
      </c>
      <c r="F138" s="11"/>
      <c r="G138" s="22">
        <v>0</v>
      </c>
      <c r="H138" s="15">
        <f t="shared" si="44"/>
        <v>0</v>
      </c>
      <c r="I138" s="23">
        <v>0.08</v>
      </c>
      <c r="J138" s="16">
        <f t="shared" si="45"/>
        <v>0</v>
      </c>
      <c r="K138" s="16">
        <f t="shared" si="46"/>
        <v>0</v>
      </c>
      <c r="L138" s="17">
        <f t="shared" si="71"/>
        <v>9600</v>
      </c>
      <c r="M138" s="32">
        <v>9600</v>
      </c>
      <c r="N138" s="17">
        <f t="shared" si="72"/>
        <v>3200</v>
      </c>
      <c r="O138" s="32">
        <v>3200</v>
      </c>
      <c r="P138" s="18">
        <f t="shared" ref="P138" si="73">O138*G138</f>
        <v>0</v>
      </c>
      <c r="Q138" s="18">
        <f t="shared" si="49"/>
        <v>0</v>
      </c>
      <c r="R138" s="18">
        <f t="shared" si="69"/>
        <v>0</v>
      </c>
      <c r="S138" s="17"/>
    </row>
    <row r="139" spans="1:19" ht="39" thickBot="1" x14ac:dyDescent="0.3">
      <c r="A139" s="9">
        <v>131</v>
      </c>
      <c r="B139" s="10" t="s">
        <v>203</v>
      </c>
      <c r="C139" s="10">
        <v>16</v>
      </c>
      <c r="D139" s="31">
        <v>16</v>
      </c>
      <c r="E139" s="10" t="s">
        <v>62</v>
      </c>
      <c r="F139" s="11"/>
      <c r="G139" s="22">
        <v>0</v>
      </c>
      <c r="H139" s="15">
        <f t="shared" si="44"/>
        <v>0</v>
      </c>
      <c r="I139" s="23">
        <v>0.08</v>
      </c>
      <c r="J139" s="16">
        <f t="shared" si="45"/>
        <v>0</v>
      </c>
      <c r="K139" s="16">
        <f t="shared" si="46"/>
        <v>0</v>
      </c>
      <c r="L139" s="17">
        <v>10</v>
      </c>
      <c r="M139" s="32">
        <v>10</v>
      </c>
      <c r="N139" s="17">
        <v>3</v>
      </c>
      <c r="O139" s="32">
        <v>3</v>
      </c>
      <c r="P139" s="18">
        <f t="shared" ref="P139:P141" si="74">G139*O139</f>
        <v>0</v>
      </c>
      <c r="Q139" s="18">
        <f t="shared" si="49"/>
        <v>0</v>
      </c>
      <c r="R139" s="18">
        <f t="shared" si="69"/>
        <v>0</v>
      </c>
      <c r="S139" s="17" t="s">
        <v>232</v>
      </c>
    </row>
    <row r="140" spans="1:19" ht="27.75" thickBot="1" x14ac:dyDescent="0.3">
      <c r="A140" s="9">
        <v>132</v>
      </c>
      <c r="B140" s="35" t="s">
        <v>215</v>
      </c>
      <c r="C140" s="36">
        <v>16</v>
      </c>
      <c r="D140" s="39">
        <v>16</v>
      </c>
      <c r="E140" s="10" t="s">
        <v>207</v>
      </c>
      <c r="F140" s="11"/>
      <c r="G140" s="22">
        <v>0</v>
      </c>
      <c r="H140" s="15">
        <f t="shared" si="44"/>
        <v>0</v>
      </c>
      <c r="I140" s="23"/>
      <c r="J140" s="16">
        <f t="shared" si="45"/>
        <v>0</v>
      </c>
      <c r="K140" s="16">
        <f t="shared" si="46"/>
        <v>0</v>
      </c>
      <c r="L140" s="17">
        <v>10</v>
      </c>
      <c r="M140" s="32">
        <v>10</v>
      </c>
      <c r="N140" s="17">
        <v>3</v>
      </c>
      <c r="O140" s="32">
        <v>3</v>
      </c>
      <c r="P140" s="18">
        <f t="shared" si="74"/>
        <v>0</v>
      </c>
      <c r="Q140" s="18">
        <f t="shared" si="49"/>
        <v>0</v>
      </c>
      <c r="R140" s="18">
        <f t="shared" si="69"/>
        <v>0</v>
      </c>
      <c r="S140" s="17" t="s">
        <v>232</v>
      </c>
    </row>
    <row r="141" spans="1:19" ht="41.25" thickBot="1" x14ac:dyDescent="0.3">
      <c r="A141" s="9">
        <v>133</v>
      </c>
      <c r="B141" s="37" t="s">
        <v>216</v>
      </c>
      <c r="C141" s="38">
        <v>20</v>
      </c>
      <c r="D141" s="40">
        <v>20</v>
      </c>
      <c r="E141" s="10" t="s">
        <v>58</v>
      </c>
      <c r="F141" s="11"/>
      <c r="G141" s="22">
        <v>0</v>
      </c>
      <c r="H141" s="15">
        <f t="shared" si="44"/>
        <v>0</v>
      </c>
      <c r="I141" s="23"/>
      <c r="J141" s="16">
        <f t="shared" si="45"/>
        <v>0</v>
      </c>
      <c r="K141" s="16">
        <f t="shared" si="46"/>
        <v>0</v>
      </c>
      <c r="L141" s="17">
        <f t="shared" si="71"/>
        <v>12</v>
      </c>
      <c r="M141" s="32">
        <v>12</v>
      </c>
      <c r="N141" s="17">
        <f t="shared" si="72"/>
        <v>4</v>
      </c>
      <c r="O141" s="32">
        <v>4</v>
      </c>
      <c r="P141" s="18">
        <f t="shared" si="74"/>
        <v>0</v>
      </c>
      <c r="Q141" s="18">
        <f t="shared" si="49"/>
        <v>0</v>
      </c>
      <c r="R141" s="18">
        <f t="shared" si="69"/>
        <v>0</v>
      </c>
      <c r="S141" s="17"/>
    </row>
    <row r="142" spans="1:19" ht="41.25" thickBot="1" x14ac:dyDescent="0.3">
      <c r="A142" s="9">
        <v>134</v>
      </c>
      <c r="B142" s="37" t="s">
        <v>217</v>
      </c>
      <c r="C142" s="38">
        <v>20</v>
      </c>
      <c r="D142" s="40">
        <v>20</v>
      </c>
      <c r="E142" s="10" t="s">
        <v>58</v>
      </c>
      <c r="F142" s="11"/>
      <c r="G142" s="22">
        <v>0</v>
      </c>
      <c r="H142" s="15">
        <f t="shared" si="44"/>
        <v>0</v>
      </c>
      <c r="I142" s="23"/>
      <c r="J142" s="16">
        <f t="shared" si="45"/>
        <v>0</v>
      </c>
      <c r="K142" s="16">
        <f t="shared" si="46"/>
        <v>0</v>
      </c>
      <c r="L142" s="17">
        <f t="shared" si="71"/>
        <v>12</v>
      </c>
      <c r="M142" s="32">
        <v>12</v>
      </c>
      <c r="N142" s="17">
        <f t="shared" si="72"/>
        <v>4</v>
      </c>
      <c r="O142" s="32">
        <v>4</v>
      </c>
      <c r="P142" s="18">
        <f t="shared" ref="P142" si="75">O142*G142</f>
        <v>0</v>
      </c>
      <c r="Q142" s="18">
        <f t="shared" si="49"/>
        <v>0</v>
      </c>
      <c r="R142" s="18">
        <f t="shared" si="69"/>
        <v>0</v>
      </c>
      <c r="S142" s="17"/>
    </row>
    <row r="143" spans="1:19" ht="54.75" thickBot="1" x14ac:dyDescent="0.3">
      <c r="A143" s="9">
        <v>135</v>
      </c>
      <c r="B143" s="37" t="s">
        <v>218</v>
      </c>
      <c r="C143" s="38">
        <v>16</v>
      </c>
      <c r="D143" s="40">
        <v>16</v>
      </c>
      <c r="E143" s="10" t="s">
        <v>58</v>
      </c>
      <c r="F143" s="11"/>
      <c r="G143" s="22">
        <v>0</v>
      </c>
      <c r="H143" s="15">
        <f t="shared" si="44"/>
        <v>0</v>
      </c>
      <c r="I143" s="23"/>
      <c r="J143" s="16">
        <f t="shared" si="45"/>
        <v>0</v>
      </c>
      <c r="K143" s="16">
        <f t="shared" si="46"/>
        <v>0</v>
      </c>
      <c r="L143" s="17">
        <v>10</v>
      </c>
      <c r="M143" s="32">
        <v>10</v>
      </c>
      <c r="N143" s="17">
        <v>6</v>
      </c>
      <c r="O143" s="32">
        <v>6</v>
      </c>
      <c r="P143" s="18">
        <f t="shared" ref="P143:P145" si="76">G143*O143</f>
        <v>0</v>
      </c>
      <c r="Q143" s="18">
        <f t="shared" si="49"/>
        <v>0</v>
      </c>
      <c r="R143" s="18">
        <f t="shared" si="69"/>
        <v>0</v>
      </c>
      <c r="S143" s="17"/>
    </row>
    <row r="144" spans="1:19" ht="41.25" thickBot="1" x14ac:dyDescent="0.3">
      <c r="A144" s="9">
        <v>136</v>
      </c>
      <c r="B144" s="37" t="s">
        <v>219</v>
      </c>
      <c r="C144" s="38">
        <v>10</v>
      </c>
      <c r="D144" s="40">
        <v>10</v>
      </c>
      <c r="E144" s="10" t="s">
        <v>58</v>
      </c>
      <c r="F144" s="11"/>
      <c r="G144" s="22">
        <v>0</v>
      </c>
      <c r="H144" s="15">
        <f t="shared" si="44"/>
        <v>0</v>
      </c>
      <c r="I144" s="23"/>
      <c r="J144" s="16">
        <f t="shared" si="45"/>
        <v>0</v>
      </c>
      <c r="K144" s="16">
        <f t="shared" si="46"/>
        <v>0</v>
      </c>
      <c r="L144" s="17">
        <f t="shared" si="71"/>
        <v>6</v>
      </c>
      <c r="M144" s="32">
        <v>6</v>
      </c>
      <c r="N144" s="17">
        <f t="shared" si="72"/>
        <v>2</v>
      </c>
      <c r="O144" s="32">
        <v>2</v>
      </c>
      <c r="P144" s="18">
        <f t="shared" si="76"/>
        <v>0</v>
      </c>
      <c r="Q144" s="18">
        <f t="shared" si="49"/>
        <v>0</v>
      </c>
      <c r="R144" s="18">
        <f t="shared" si="69"/>
        <v>0</v>
      </c>
      <c r="S144" s="17"/>
    </row>
    <row r="145" spans="1:19" ht="324.75" thickBot="1" x14ac:dyDescent="0.3">
      <c r="A145" s="9">
        <v>137</v>
      </c>
      <c r="B145" s="37" t="s">
        <v>220</v>
      </c>
      <c r="C145" s="38">
        <v>50</v>
      </c>
      <c r="D145" s="40">
        <v>50</v>
      </c>
      <c r="E145" s="10" t="s">
        <v>58</v>
      </c>
      <c r="F145" s="11"/>
      <c r="G145" s="22">
        <v>0</v>
      </c>
      <c r="H145" s="15">
        <f t="shared" si="44"/>
        <v>0</v>
      </c>
      <c r="I145" s="23"/>
      <c r="J145" s="16">
        <f t="shared" si="45"/>
        <v>0</v>
      </c>
      <c r="K145" s="16">
        <f t="shared" si="46"/>
        <v>0</v>
      </c>
      <c r="L145" s="17">
        <f t="shared" si="71"/>
        <v>30</v>
      </c>
      <c r="M145" s="32">
        <v>30</v>
      </c>
      <c r="N145" s="17">
        <f t="shared" si="72"/>
        <v>10</v>
      </c>
      <c r="O145" s="32">
        <v>10</v>
      </c>
      <c r="P145" s="18">
        <f t="shared" si="76"/>
        <v>0</v>
      </c>
      <c r="Q145" s="18">
        <f t="shared" si="49"/>
        <v>0</v>
      </c>
      <c r="R145" s="18">
        <f t="shared" si="69"/>
        <v>0</v>
      </c>
      <c r="S145" s="17"/>
    </row>
    <row r="146" spans="1:19" ht="216.75" thickBot="1" x14ac:dyDescent="0.3">
      <c r="A146" s="9">
        <v>138</v>
      </c>
      <c r="B146" s="37" t="s">
        <v>221</v>
      </c>
      <c r="C146" s="38">
        <v>100</v>
      </c>
      <c r="D146" s="40">
        <v>100</v>
      </c>
      <c r="E146" s="10" t="s">
        <v>58</v>
      </c>
      <c r="F146" s="11"/>
      <c r="G146" s="22">
        <v>0</v>
      </c>
      <c r="H146" s="15">
        <f t="shared" si="44"/>
        <v>0</v>
      </c>
      <c r="I146" s="23"/>
      <c r="J146" s="16">
        <f t="shared" si="45"/>
        <v>0</v>
      </c>
      <c r="K146" s="16">
        <f t="shared" si="46"/>
        <v>0</v>
      </c>
      <c r="L146" s="17">
        <f t="shared" si="71"/>
        <v>60</v>
      </c>
      <c r="M146" s="32">
        <v>60</v>
      </c>
      <c r="N146" s="17">
        <f t="shared" si="72"/>
        <v>20</v>
      </c>
      <c r="O146" s="32">
        <v>20</v>
      </c>
      <c r="P146" s="18">
        <f t="shared" ref="P146" si="77">O146*G146</f>
        <v>0</v>
      </c>
      <c r="Q146" s="18">
        <f t="shared" si="49"/>
        <v>0</v>
      </c>
      <c r="R146" s="18">
        <f t="shared" si="69"/>
        <v>0</v>
      </c>
      <c r="S146" s="17"/>
    </row>
    <row r="147" spans="1:19" ht="54.75" thickBot="1" x14ac:dyDescent="0.3">
      <c r="A147" s="9">
        <v>139</v>
      </c>
      <c r="B147" s="37" t="s">
        <v>222</v>
      </c>
      <c r="C147" s="38">
        <v>0</v>
      </c>
      <c r="D147" s="40">
        <v>0</v>
      </c>
      <c r="E147" s="10" t="s">
        <v>60</v>
      </c>
      <c r="F147" s="11"/>
      <c r="G147" s="22">
        <v>0</v>
      </c>
      <c r="H147" s="15">
        <f t="shared" si="44"/>
        <v>0</v>
      </c>
      <c r="I147" s="23"/>
      <c r="J147" s="16">
        <f t="shared" si="45"/>
        <v>0</v>
      </c>
      <c r="K147" s="16">
        <f t="shared" si="46"/>
        <v>0</v>
      </c>
      <c r="L147" s="17">
        <v>0</v>
      </c>
      <c r="M147" s="32">
        <v>0</v>
      </c>
      <c r="N147" s="17">
        <v>2</v>
      </c>
      <c r="O147" s="32">
        <v>2</v>
      </c>
      <c r="P147" s="18">
        <f t="shared" ref="P147:P149" si="78">G147*O147</f>
        <v>0</v>
      </c>
      <c r="Q147" s="18">
        <f t="shared" si="49"/>
        <v>0</v>
      </c>
      <c r="R147" s="18">
        <f t="shared" si="69"/>
        <v>0</v>
      </c>
      <c r="S147" s="17"/>
    </row>
    <row r="148" spans="1:19" ht="27.75" thickBot="1" x14ac:dyDescent="0.3">
      <c r="A148" s="9">
        <v>140</v>
      </c>
      <c r="B148" s="37" t="s">
        <v>223</v>
      </c>
      <c r="C148" s="38">
        <v>70</v>
      </c>
      <c r="D148" s="40">
        <v>70</v>
      </c>
      <c r="E148" s="10" t="s">
        <v>58</v>
      </c>
      <c r="F148" s="11"/>
      <c r="G148" s="22">
        <v>0</v>
      </c>
      <c r="H148" s="15">
        <f t="shared" si="44"/>
        <v>0</v>
      </c>
      <c r="I148" s="23"/>
      <c r="J148" s="16">
        <f t="shared" si="45"/>
        <v>0</v>
      </c>
      <c r="K148" s="16">
        <f t="shared" si="46"/>
        <v>0</v>
      </c>
      <c r="L148" s="17">
        <f t="shared" si="71"/>
        <v>42</v>
      </c>
      <c r="M148" s="32">
        <v>42</v>
      </c>
      <c r="N148" s="17">
        <f t="shared" si="72"/>
        <v>14</v>
      </c>
      <c r="O148" s="32">
        <v>14</v>
      </c>
      <c r="P148" s="18">
        <f t="shared" si="78"/>
        <v>0</v>
      </c>
      <c r="Q148" s="18">
        <f t="shared" si="49"/>
        <v>0</v>
      </c>
      <c r="R148" s="18">
        <f t="shared" si="69"/>
        <v>0</v>
      </c>
      <c r="S148" s="17"/>
    </row>
    <row r="149" spans="1:19" ht="351.75" thickBot="1" x14ac:dyDescent="0.3">
      <c r="A149" s="9">
        <v>141</v>
      </c>
      <c r="B149" s="37" t="s">
        <v>224</v>
      </c>
      <c r="C149" s="38">
        <v>40</v>
      </c>
      <c r="D149" s="40">
        <v>40</v>
      </c>
      <c r="E149" s="10" t="s">
        <v>58</v>
      </c>
      <c r="F149" s="11"/>
      <c r="G149" s="22">
        <v>0</v>
      </c>
      <c r="H149" s="15">
        <f t="shared" si="44"/>
        <v>0</v>
      </c>
      <c r="I149" s="23"/>
      <c r="J149" s="16">
        <f t="shared" si="45"/>
        <v>0</v>
      </c>
      <c r="K149" s="16">
        <f t="shared" si="46"/>
        <v>0</v>
      </c>
      <c r="L149" s="17">
        <f t="shared" si="71"/>
        <v>24</v>
      </c>
      <c r="M149" s="32">
        <v>24</v>
      </c>
      <c r="N149" s="17">
        <f t="shared" si="72"/>
        <v>8</v>
      </c>
      <c r="O149" s="32">
        <v>8</v>
      </c>
      <c r="P149" s="18">
        <f t="shared" si="78"/>
        <v>0</v>
      </c>
      <c r="Q149" s="18">
        <f t="shared" si="49"/>
        <v>0</v>
      </c>
      <c r="R149" s="18">
        <f t="shared" si="69"/>
        <v>0</v>
      </c>
      <c r="S149" s="17"/>
    </row>
    <row r="150" spans="1:19" ht="41.25" thickBot="1" x14ac:dyDescent="0.3">
      <c r="A150" s="9">
        <v>142</v>
      </c>
      <c r="B150" s="37" t="s">
        <v>225</v>
      </c>
      <c r="C150" s="38">
        <v>500</v>
      </c>
      <c r="D150" s="40">
        <v>500</v>
      </c>
      <c r="E150" s="10" t="s">
        <v>58</v>
      </c>
      <c r="F150" s="11"/>
      <c r="G150" s="22">
        <v>0</v>
      </c>
      <c r="H150" s="15">
        <f t="shared" si="44"/>
        <v>0</v>
      </c>
      <c r="I150" s="23"/>
      <c r="J150" s="16">
        <f t="shared" si="45"/>
        <v>0</v>
      </c>
      <c r="K150" s="16">
        <f t="shared" si="46"/>
        <v>0</v>
      </c>
      <c r="L150" s="17">
        <f t="shared" si="71"/>
        <v>300</v>
      </c>
      <c r="M150" s="32">
        <v>300</v>
      </c>
      <c r="N150" s="17">
        <f t="shared" si="72"/>
        <v>100</v>
      </c>
      <c r="O150" s="32">
        <v>100</v>
      </c>
      <c r="P150" s="18">
        <f t="shared" ref="P150" si="79">O150*G150</f>
        <v>0</v>
      </c>
      <c r="Q150" s="18">
        <f t="shared" si="49"/>
        <v>0</v>
      </c>
      <c r="R150" s="18">
        <f t="shared" si="69"/>
        <v>0</v>
      </c>
      <c r="S150" s="17"/>
    </row>
    <row r="151" spans="1:19" ht="162.75" thickBot="1" x14ac:dyDescent="0.3">
      <c r="A151" s="9">
        <v>143</v>
      </c>
      <c r="B151" s="37" t="s">
        <v>226</v>
      </c>
      <c r="C151" s="38">
        <v>20</v>
      </c>
      <c r="D151" s="40">
        <v>20</v>
      </c>
      <c r="E151" s="10" t="s">
        <v>58</v>
      </c>
      <c r="F151" s="11"/>
      <c r="G151" s="22">
        <v>0</v>
      </c>
      <c r="H151" s="15">
        <f t="shared" si="44"/>
        <v>0</v>
      </c>
      <c r="I151" s="23"/>
      <c r="J151" s="16">
        <f t="shared" si="45"/>
        <v>0</v>
      </c>
      <c r="K151" s="16">
        <f t="shared" si="46"/>
        <v>0</v>
      </c>
      <c r="L151" s="17">
        <f>C151*0.6</f>
        <v>12</v>
      </c>
      <c r="M151" s="32">
        <v>12</v>
      </c>
      <c r="N151" s="17">
        <f t="shared" si="72"/>
        <v>4</v>
      </c>
      <c r="O151" s="32">
        <v>4</v>
      </c>
      <c r="P151" s="18">
        <f t="shared" ref="P151:P153" si="80">G151*O151</f>
        <v>0</v>
      </c>
      <c r="Q151" s="18">
        <f t="shared" si="49"/>
        <v>0</v>
      </c>
      <c r="R151" s="18">
        <f t="shared" si="69"/>
        <v>0</v>
      </c>
      <c r="S151" s="17"/>
    </row>
    <row r="152" spans="1:19" ht="27.75" thickBot="1" x14ac:dyDescent="0.3">
      <c r="A152" s="9">
        <v>144</v>
      </c>
      <c r="B152" s="37" t="s">
        <v>227</v>
      </c>
      <c r="C152" s="38">
        <v>2</v>
      </c>
      <c r="D152" s="40">
        <v>2</v>
      </c>
      <c r="E152" s="10" t="s">
        <v>60</v>
      </c>
      <c r="F152" s="11"/>
      <c r="G152" s="22">
        <v>0</v>
      </c>
      <c r="H152" s="15">
        <f t="shared" si="44"/>
        <v>0</v>
      </c>
      <c r="I152" s="23">
        <v>0.04</v>
      </c>
      <c r="J152" s="16">
        <f t="shared" si="45"/>
        <v>0</v>
      </c>
      <c r="K152" s="16">
        <f t="shared" si="46"/>
        <v>0</v>
      </c>
      <c r="L152" s="17">
        <v>1</v>
      </c>
      <c r="M152" s="32">
        <v>1</v>
      </c>
      <c r="N152" s="17">
        <v>1</v>
      </c>
      <c r="O152" s="32">
        <v>1</v>
      </c>
      <c r="P152" s="18">
        <f t="shared" si="80"/>
        <v>0</v>
      </c>
      <c r="Q152" s="18">
        <f>I152*P152</f>
        <v>0</v>
      </c>
      <c r="R152" s="18">
        <f t="shared" si="69"/>
        <v>0</v>
      </c>
      <c r="S152" s="17"/>
    </row>
    <row r="153" spans="1:19" ht="216.75" thickBot="1" x14ac:dyDescent="0.3">
      <c r="A153" s="9">
        <v>145</v>
      </c>
      <c r="B153" s="37" t="s">
        <v>228</v>
      </c>
      <c r="C153" s="38">
        <v>2</v>
      </c>
      <c r="D153" s="40">
        <v>2</v>
      </c>
      <c r="E153" s="10" t="s">
        <v>207</v>
      </c>
      <c r="F153" s="11"/>
      <c r="G153" s="22">
        <v>0</v>
      </c>
      <c r="H153" s="15">
        <f t="shared" si="44"/>
        <v>0</v>
      </c>
      <c r="I153" s="23">
        <v>0.67</v>
      </c>
      <c r="J153" s="16">
        <f t="shared" si="45"/>
        <v>0</v>
      </c>
      <c r="K153" s="16">
        <f t="shared" si="46"/>
        <v>0</v>
      </c>
      <c r="L153" s="17">
        <v>1</v>
      </c>
      <c r="M153" s="32">
        <v>1</v>
      </c>
      <c r="N153" s="17">
        <v>1</v>
      </c>
      <c r="O153" s="32">
        <v>1</v>
      </c>
      <c r="P153" s="18">
        <f t="shared" si="80"/>
        <v>0</v>
      </c>
      <c r="Q153" s="18">
        <f>I153*P153</f>
        <v>0</v>
      </c>
      <c r="R153" s="18">
        <f t="shared" si="69"/>
        <v>0</v>
      </c>
      <c r="S153" s="17"/>
    </row>
    <row r="154" spans="1:19" ht="174" customHeight="1" thickBot="1" x14ac:dyDescent="0.3">
      <c r="A154" s="9">
        <v>146</v>
      </c>
      <c r="B154" s="37" t="s">
        <v>229</v>
      </c>
      <c r="C154" s="38">
        <v>3000</v>
      </c>
      <c r="D154" s="40">
        <v>3000</v>
      </c>
      <c r="E154" s="10" t="s">
        <v>58</v>
      </c>
      <c r="F154" s="11"/>
      <c r="G154" s="22">
        <v>0</v>
      </c>
      <c r="H154" s="15">
        <f t="shared" si="44"/>
        <v>0</v>
      </c>
      <c r="I154" s="23"/>
      <c r="J154" s="16">
        <f t="shared" si="45"/>
        <v>0</v>
      </c>
      <c r="K154" s="16">
        <f t="shared" si="46"/>
        <v>0</v>
      </c>
      <c r="L154" s="17">
        <f t="shared" si="71"/>
        <v>1800</v>
      </c>
      <c r="M154" s="32">
        <v>1800</v>
      </c>
      <c r="N154" s="17">
        <f t="shared" si="72"/>
        <v>600</v>
      </c>
      <c r="O154" s="32">
        <v>600</v>
      </c>
      <c r="P154" s="18">
        <f t="shared" ref="P154" si="81">O154*G154</f>
        <v>0</v>
      </c>
      <c r="Q154" s="18">
        <f t="shared" si="49"/>
        <v>0</v>
      </c>
      <c r="R154" s="18">
        <f t="shared" si="69"/>
        <v>0</v>
      </c>
      <c r="S154" s="17"/>
    </row>
    <row r="155" spans="1:19" ht="243.75" customHeight="1" thickBot="1" x14ac:dyDescent="0.3">
      <c r="A155" s="9">
        <v>147</v>
      </c>
      <c r="B155" s="37" t="s">
        <v>230</v>
      </c>
      <c r="C155" s="38">
        <v>0</v>
      </c>
      <c r="D155" s="40">
        <v>0</v>
      </c>
      <c r="E155" s="10" t="s">
        <v>58</v>
      </c>
      <c r="F155" s="11"/>
      <c r="G155" s="22">
        <v>0</v>
      </c>
      <c r="H155" s="15">
        <f t="shared" si="44"/>
        <v>0</v>
      </c>
      <c r="I155" s="23"/>
      <c r="J155" s="16">
        <f t="shared" si="45"/>
        <v>0</v>
      </c>
      <c r="K155" s="16">
        <f t="shared" si="46"/>
        <v>0</v>
      </c>
      <c r="L155" s="17">
        <v>0</v>
      </c>
      <c r="M155" s="32">
        <v>0</v>
      </c>
      <c r="N155" s="17">
        <v>10</v>
      </c>
      <c r="O155" s="32">
        <v>10</v>
      </c>
      <c r="P155" s="18">
        <f t="shared" ref="P155:P156" si="82">G155*O155</f>
        <v>0</v>
      </c>
      <c r="Q155" s="18">
        <f t="shared" si="49"/>
        <v>0</v>
      </c>
      <c r="R155" s="18">
        <f t="shared" si="69"/>
        <v>0</v>
      </c>
      <c r="S155" s="17"/>
    </row>
    <row r="156" spans="1:19" ht="64.5" thickBot="1" x14ac:dyDescent="0.3">
      <c r="A156" s="9">
        <v>148</v>
      </c>
      <c r="B156" s="10" t="s">
        <v>204</v>
      </c>
      <c r="C156" s="10">
        <v>30</v>
      </c>
      <c r="D156" s="31">
        <v>30</v>
      </c>
      <c r="E156" s="10" t="s">
        <v>62</v>
      </c>
      <c r="F156" s="11"/>
      <c r="G156" s="22">
        <v>0</v>
      </c>
      <c r="H156" s="15">
        <f t="shared" si="44"/>
        <v>0</v>
      </c>
      <c r="I156" s="23">
        <v>0.08</v>
      </c>
      <c r="J156" s="16">
        <f t="shared" si="45"/>
        <v>0</v>
      </c>
      <c r="K156" s="16">
        <f t="shared" si="46"/>
        <v>0</v>
      </c>
      <c r="L156" s="17">
        <v>20</v>
      </c>
      <c r="M156" s="32">
        <v>20</v>
      </c>
      <c r="N156" s="17">
        <v>10</v>
      </c>
      <c r="O156" s="32">
        <v>10</v>
      </c>
      <c r="P156" s="18">
        <f t="shared" si="82"/>
        <v>0</v>
      </c>
      <c r="Q156" s="18">
        <f t="shared" si="49"/>
        <v>0</v>
      </c>
      <c r="R156" s="18">
        <f t="shared" si="69"/>
        <v>0</v>
      </c>
      <c r="S156" s="17"/>
    </row>
    <row r="157" spans="1:19" x14ac:dyDescent="0.25">
      <c r="A157" s="58"/>
      <c r="B157" s="59"/>
      <c r="C157" s="59"/>
      <c r="D157" s="59"/>
      <c r="E157" s="59"/>
      <c r="F157" s="59"/>
      <c r="G157" s="60"/>
      <c r="H157" s="64">
        <f>SUM(H9:H156)</f>
        <v>0</v>
      </c>
      <c r="I157" s="66"/>
      <c r="J157" s="68"/>
      <c r="K157" s="70">
        <f>SUM(K9:K156)</f>
        <v>0</v>
      </c>
      <c r="L157" s="25"/>
      <c r="M157" s="72"/>
      <c r="N157" s="27"/>
      <c r="O157" s="72"/>
      <c r="P157" s="64">
        <f>SUM(P9:P156)</f>
        <v>0</v>
      </c>
      <c r="Q157" s="21"/>
      <c r="R157" s="64">
        <f>SUM(R9:R156)</f>
        <v>0</v>
      </c>
    </row>
    <row r="158" spans="1:19" ht="15.75" thickBot="1" x14ac:dyDescent="0.3">
      <c r="A158" s="61" t="s">
        <v>54</v>
      </c>
      <c r="B158" s="62"/>
      <c r="C158" s="62"/>
      <c r="D158" s="62"/>
      <c r="E158" s="62"/>
      <c r="F158" s="62"/>
      <c r="G158" s="63"/>
      <c r="H158" s="65"/>
      <c r="I158" s="67"/>
      <c r="J158" s="69"/>
      <c r="K158" s="71"/>
      <c r="L158" s="26"/>
      <c r="M158" s="73"/>
      <c r="N158" s="20"/>
      <c r="O158" s="73"/>
      <c r="P158" s="65"/>
      <c r="Q158" s="20"/>
      <c r="R158" s="65"/>
    </row>
    <row r="159" spans="1:19" x14ac:dyDescent="0.25">
      <c r="A159" s="13"/>
    </row>
    <row r="160" spans="1:19" x14ac:dyDescent="0.25">
      <c r="A160" s="54" t="s">
        <v>55</v>
      </c>
      <c r="B160" s="54"/>
      <c r="C160" s="54"/>
      <c r="D160" s="54"/>
      <c r="E160" s="54"/>
      <c r="F160" s="54"/>
      <c r="G160" s="54"/>
      <c r="H160" s="54"/>
      <c r="I160" s="54"/>
      <c r="J160" s="54"/>
      <c r="K160" s="54"/>
      <c r="L160" s="54"/>
      <c r="M160" s="54"/>
      <c r="N160" s="54"/>
      <c r="O160" s="54"/>
      <c r="P160" s="54"/>
      <c r="Q160" s="19"/>
      <c r="R160" s="19"/>
    </row>
    <row r="163" spans="1:19" x14ac:dyDescent="0.25">
      <c r="A163" s="24"/>
      <c r="B163" t="s">
        <v>385</v>
      </c>
    </row>
    <row r="164" spans="1:19" ht="30" customHeight="1" x14ac:dyDescent="0.25">
      <c r="A164" s="33"/>
      <c r="B164" s="53" t="s">
        <v>209</v>
      </c>
      <c r="C164" s="53"/>
      <c r="D164" s="53"/>
      <c r="E164" s="53"/>
      <c r="F164" s="53"/>
      <c r="G164" s="53"/>
      <c r="H164" s="53"/>
      <c r="I164" s="53"/>
      <c r="J164" s="53"/>
      <c r="K164" s="53"/>
      <c r="L164" s="53"/>
      <c r="M164" s="53"/>
      <c r="N164" s="53"/>
      <c r="O164" s="53"/>
      <c r="P164" s="53"/>
      <c r="Q164" s="53"/>
      <c r="R164" s="53"/>
      <c r="S164" s="53"/>
    </row>
    <row r="165" spans="1:19" x14ac:dyDescent="0.25">
      <c r="A165" s="52" t="s">
        <v>386</v>
      </c>
    </row>
    <row r="166" spans="1:19" x14ac:dyDescent="0.25">
      <c r="A166" s="53" t="s">
        <v>384</v>
      </c>
      <c r="B166" s="74"/>
      <c r="C166" s="74"/>
      <c r="D166" s="74"/>
      <c r="E166" s="74"/>
      <c r="F166" s="74"/>
      <c r="G166" s="74"/>
      <c r="H166" s="74"/>
      <c r="I166" s="74"/>
      <c r="J166" s="74"/>
      <c r="K166" s="74"/>
      <c r="L166" s="74"/>
      <c r="M166" s="74"/>
      <c r="N166" s="74"/>
      <c r="O166" s="74"/>
      <c r="P166" s="74"/>
      <c r="Q166" s="74"/>
      <c r="R166" s="74"/>
      <c r="S166" s="74"/>
    </row>
    <row r="167" spans="1:19" x14ac:dyDescent="0.25">
      <c r="A167" s="74"/>
      <c r="B167" s="74"/>
      <c r="C167" s="74"/>
      <c r="D167" s="74"/>
      <c r="E167" s="74"/>
      <c r="F167" s="74"/>
      <c r="G167" s="74"/>
      <c r="H167" s="74"/>
      <c r="I167" s="74"/>
      <c r="J167" s="74"/>
      <c r="K167" s="74"/>
      <c r="L167" s="74"/>
      <c r="M167" s="74"/>
      <c r="N167" s="74"/>
      <c r="O167" s="74"/>
      <c r="P167" s="74"/>
      <c r="Q167" s="74"/>
      <c r="R167" s="74"/>
      <c r="S167" s="74"/>
    </row>
    <row r="168" spans="1:19" x14ac:dyDescent="0.25">
      <c r="A168" s="74"/>
      <c r="B168" s="74"/>
      <c r="C168" s="74"/>
      <c r="D168" s="74"/>
      <c r="E168" s="74"/>
      <c r="F168" s="74"/>
      <c r="G168" s="74"/>
      <c r="H168" s="74"/>
      <c r="I168" s="74"/>
      <c r="J168" s="74"/>
      <c r="K168" s="74"/>
      <c r="L168" s="74"/>
      <c r="M168" s="74"/>
      <c r="N168" s="74"/>
      <c r="O168" s="74"/>
      <c r="P168" s="74"/>
      <c r="Q168" s="74"/>
      <c r="R168" s="74"/>
      <c r="S168" s="74"/>
    </row>
    <row r="169" spans="1:19" x14ac:dyDescent="0.25">
      <c r="A169" s="74"/>
      <c r="B169" s="74"/>
      <c r="C169" s="74"/>
      <c r="D169" s="74"/>
      <c r="E169" s="74"/>
      <c r="F169" s="74"/>
      <c r="G169" s="74"/>
      <c r="H169" s="74"/>
      <c r="I169" s="74"/>
      <c r="J169" s="74"/>
      <c r="K169" s="74"/>
      <c r="L169" s="74"/>
      <c r="M169" s="74"/>
      <c r="N169" s="74"/>
      <c r="O169" s="74"/>
      <c r="P169" s="74"/>
      <c r="Q169" s="74"/>
      <c r="R169" s="74"/>
      <c r="S169" s="74"/>
    </row>
    <row r="170" spans="1:19" x14ac:dyDescent="0.25">
      <c r="A170" s="74"/>
      <c r="B170" s="74"/>
      <c r="C170" s="74"/>
      <c r="D170" s="74"/>
      <c r="E170" s="74"/>
      <c r="F170" s="74"/>
      <c r="G170" s="74"/>
      <c r="H170" s="74"/>
      <c r="I170" s="74"/>
      <c r="J170" s="74"/>
      <c r="K170" s="74"/>
      <c r="L170" s="74"/>
      <c r="M170" s="74"/>
      <c r="N170" s="74"/>
      <c r="O170" s="74"/>
      <c r="P170" s="74"/>
      <c r="Q170" s="74"/>
      <c r="R170" s="74"/>
      <c r="S170" s="74"/>
    </row>
    <row r="171" spans="1:19" x14ac:dyDescent="0.25">
      <c r="A171" s="74"/>
      <c r="B171" s="74"/>
      <c r="C171" s="74"/>
      <c r="D171" s="74"/>
      <c r="E171" s="74"/>
      <c r="F171" s="74"/>
      <c r="G171" s="74"/>
      <c r="H171" s="74"/>
      <c r="I171" s="74"/>
      <c r="J171" s="74"/>
      <c r="K171" s="74"/>
      <c r="L171" s="74"/>
      <c r="M171" s="74"/>
      <c r="N171" s="74"/>
      <c r="O171" s="74"/>
      <c r="P171" s="74"/>
      <c r="Q171" s="74"/>
      <c r="R171" s="74"/>
      <c r="S171" s="74"/>
    </row>
    <row r="172" spans="1:19" x14ac:dyDescent="0.25">
      <c r="A172" s="74"/>
      <c r="B172" s="74"/>
      <c r="C172" s="74"/>
      <c r="D172" s="74"/>
      <c r="E172" s="74"/>
      <c r="F172" s="74"/>
      <c r="G172" s="74"/>
      <c r="H172" s="74"/>
      <c r="I172" s="74"/>
      <c r="J172" s="74"/>
      <c r="K172" s="74"/>
      <c r="L172" s="74"/>
      <c r="M172" s="74"/>
      <c r="N172" s="74"/>
      <c r="O172" s="74"/>
      <c r="P172" s="74"/>
      <c r="Q172" s="74"/>
      <c r="R172" s="74"/>
      <c r="S172" s="74"/>
    </row>
    <row r="173" spans="1:19" x14ac:dyDescent="0.25">
      <c r="A173" s="74"/>
      <c r="B173" s="74"/>
      <c r="C173" s="74"/>
      <c r="D173" s="74"/>
      <c r="E173" s="74"/>
      <c r="F173" s="74"/>
      <c r="G173" s="74"/>
      <c r="H173" s="74"/>
      <c r="I173" s="74"/>
      <c r="J173" s="74"/>
      <c r="K173" s="74"/>
      <c r="L173" s="74"/>
      <c r="M173" s="74"/>
      <c r="N173" s="74"/>
      <c r="O173" s="74"/>
      <c r="P173" s="74"/>
      <c r="Q173" s="74"/>
      <c r="R173" s="74"/>
      <c r="S173" s="74"/>
    </row>
    <row r="174" spans="1:19" x14ac:dyDescent="0.25">
      <c r="A174" s="74"/>
      <c r="B174" s="74"/>
      <c r="C174" s="74"/>
      <c r="D174" s="74"/>
      <c r="E174" s="74"/>
      <c r="F174" s="74"/>
      <c r="G174" s="74"/>
      <c r="H174" s="74"/>
      <c r="I174" s="74"/>
      <c r="J174" s="74"/>
      <c r="K174" s="74"/>
      <c r="L174" s="74"/>
      <c r="M174" s="74"/>
      <c r="N174" s="74"/>
      <c r="O174" s="74"/>
      <c r="P174" s="74"/>
      <c r="Q174" s="74"/>
      <c r="R174" s="74"/>
      <c r="S174" s="74"/>
    </row>
    <row r="175" spans="1:19" x14ac:dyDescent="0.25">
      <c r="A175" s="74"/>
      <c r="B175" s="74"/>
      <c r="C175" s="74"/>
      <c r="D175" s="74"/>
      <c r="E175" s="74"/>
      <c r="F175" s="74"/>
      <c r="G175" s="74"/>
      <c r="H175" s="74"/>
      <c r="I175" s="74"/>
      <c r="J175" s="74"/>
      <c r="K175" s="74"/>
      <c r="L175" s="74"/>
      <c r="M175" s="74"/>
      <c r="N175" s="74"/>
      <c r="O175" s="74"/>
      <c r="P175" s="74"/>
      <c r="Q175" s="74"/>
      <c r="R175" s="74"/>
      <c r="S175" s="74"/>
    </row>
    <row r="176" spans="1:19" x14ac:dyDescent="0.25">
      <c r="A176" s="74"/>
      <c r="B176" s="74"/>
      <c r="C176" s="74"/>
      <c r="D176" s="74"/>
      <c r="E176" s="74"/>
      <c r="F176" s="74"/>
      <c r="G176" s="74"/>
      <c r="H176" s="74"/>
      <c r="I176" s="74"/>
      <c r="J176" s="74"/>
      <c r="K176" s="74"/>
      <c r="L176" s="74"/>
      <c r="M176" s="74"/>
      <c r="N176" s="74"/>
      <c r="O176" s="74"/>
      <c r="P176" s="74"/>
      <c r="Q176" s="74"/>
      <c r="R176" s="74"/>
      <c r="S176" s="74"/>
    </row>
  </sheetData>
  <mergeCells count="28">
    <mergeCell ref="M157:M158"/>
    <mergeCell ref="S4:S7"/>
    <mergeCell ref="O157:O158"/>
    <mergeCell ref="P157:P158"/>
    <mergeCell ref="A158:G158"/>
    <mergeCell ref="K4:K7"/>
    <mergeCell ref="L4:L7"/>
    <mergeCell ref="M4:M7"/>
    <mergeCell ref="N4:N7"/>
    <mergeCell ref="O4:O7"/>
    <mergeCell ref="R4:R7"/>
    <mergeCell ref="R157:R158"/>
    <mergeCell ref="B164:S164"/>
    <mergeCell ref="A166:S176"/>
    <mergeCell ref="P4:P7"/>
    <mergeCell ref="A4:A7"/>
    <mergeCell ref="C4:C7"/>
    <mergeCell ref="D4:D7"/>
    <mergeCell ref="F4:F7"/>
    <mergeCell ref="I4:I7"/>
    <mergeCell ref="J4:J7"/>
    <mergeCell ref="A160:P160"/>
    <mergeCell ref="Q4:Q7"/>
    <mergeCell ref="A157:G157"/>
    <mergeCell ref="H157:H158"/>
    <mergeCell ref="I157:I158"/>
    <mergeCell ref="J157:J158"/>
    <mergeCell ref="K157:K15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
  <sheetViews>
    <sheetView topLeftCell="A20" workbookViewId="0">
      <selection activeCell="A28" sqref="A28:S30"/>
    </sheetView>
  </sheetViews>
  <sheetFormatPr defaultRowHeight="15" x14ac:dyDescent="0.25"/>
  <cols>
    <col min="2" max="2" width="24.140625" customWidth="1"/>
  </cols>
  <sheetData>
    <row r="1" spans="1:19" x14ac:dyDescent="0.25">
      <c r="R1" t="s">
        <v>249</v>
      </c>
    </row>
    <row r="2" spans="1:19" ht="15.75" thickBot="1" x14ac:dyDescent="0.3">
      <c r="A2" s="51" t="s">
        <v>371</v>
      </c>
    </row>
    <row r="3" spans="1:19" ht="25.5" customHeight="1"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70</v>
      </c>
      <c r="S3" s="55" t="s">
        <v>231</v>
      </c>
    </row>
    <row r="4" spans="1:19" ht="24" x14ac:dyDescent="0.25">
      <c r="A4" s="56"/>
      <c r="B4" s="6" t="s">
        <v>3</v>
      </c>
      <c r="C4" s="56"/>
      <c r="D4" s="56"/>
      <c r="E4" s="6" t="s">
        <v>56</v>
      </c>
      <c r="F4" s="56"/>
      <c r="G4" s="6" t="s">
        <v>5</v>
      </c>
      <c r="H4" s="6" t="s">
        <v>7</v>
      </c>
      <c r="I4" s="56"/>
      <c r="J4" s="56"/>
      <c r="K4" s="56"/>
      <c r="L4" s="56"/>
      <c r="M4" s="56"/>
      <c r="N4" s="56"/>
      <c r="O4" s="56"/>
      <c r="P4" s="56"/>
      <c r="Q4" s="56"/>
      <c r="R4" s="56"/>
      <c r="S4" s="56"/>
    </row>
    <row r="5" spans="1:19" ht="48" x14ac:dyDescent="0.25">
      <c r="A5" s="56"/>
      <c r="B5" s="4"/>
      <c r="C5" s="56"/>
      <c r="D5" s="56"/>
      <c r="E5" s="4"/>
      <c r="F5" s="56"/>
      <c r="G5" s="6" t="s">
        <v>79</v>
      </c>
      <c r="H5" s="4"/>
      <c r="I5" s="56"/>
      <c r="J5" s="56"/>
      <c r="K5" s="56"/>
      <c r="L5" s="56"/>
      <c r="M5" s="56"/>
      <c r="N5" s="56"/>
      <c r="O5" s="56"/>
      <c r="P5" s="56"/>
      <c r="Q5" s="56"/>
      <c r="R5" s="56"/>
      <c r="S5" s="56"/>
    </row>
    <row r="6" spans="1:19" ht="15.75" thickBot="1" x14ac:dyDescent="0.3">
      <c r="A6" s="57"/>
      <c r="B6" s="5"/>
      <c r="C6" s="57"/>
      <c r="D6" s="57"/>
      <c r="E6" s="5"/>
      <c r="F6" s="57"/>
      <c r="G6" s="5"/>
      <c r="H6" s="5"/>
      <c r="I6" s="57"/>
      <c r="J6" s="57"/>
      <c r="K6" s="57"/>
      <c r="L6" s="57"/>
      <c r="M6" s="57"/>
      <c r="N6" s="57"/>
      <c r="O6" s="57"/>
      <c r="P6" s="57"/>
      <c r="Q6" s="57"/>
      <c r="R6" s="57"/>
      <c r="S6" s="57"/>
    </row>
    <row r="7" spans="1:19"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34">
        <v>19</v>
      </c>
    </row>
    <row r="8" spans="1:19" ht="310.5" customHeight="1" thickBot="1" x14ac:dyDescent="0.3">
      <c r="A8" s="9">
        <v>1</v>
      </c>
      <c r="B8" s="41" t="s">
        <v>234</v>
      </c>
      <c r="C8" s="42">
        <v>1500</v>
      </c>
      <c r="D8" s="28">
        <v>1500</v>
      </c>
      <c r="E8" s="9" t="s">
        <v>58</v>
      </c>
      <c r="F8" s="11"/>
      <c r="G8" s="22">
        <v>0</v>
      </c>
      <c r="H8" s="15">
        <f>D8*G8</f>
        <v>0</v>
      </c>
      <c r="I8" s="23">
        <v>0.23</v>
      </c>
      <c r="J8" s="16">
        <f t="shared" ref="J8:J21" si="0">H8*I8</f>
        <v>0</v>
      </c>
      <c r="K8" s="16">
        <f>H8+J8</f>
        <v>0</v>
      </c>
      <c r="L8" s="17">
        <f>C8*0.6</f>
        <v>900</v>
      </c>
      <c r="M8" s="32">
        <v>900</v>
      </c>
      <c r="N8" s="17">
        <f>C8*0.2</f>
        <v>300</v>
      </c>
      <c r="O8" s="32">
        <v>300</v>
      </c>
      <c r="P8" s="18">
        <f t="shared" ref="P8:P21" si="1">G8*O8</f>
        <v>0</v>
      </c>
      <c r="Q8" s="18">
        <f t="shared" ref="Q8:Q21" si="2">I8*P8</f>
        <v>0</v>
      </c>
      <c r="R8" s="18">
        <f t="shared" ref="R8:R21" si="3">P8+Q8</f>
        <v>0</v>
      </c>
      <c r="S8" s="17" t="s">
        <v>232</v>
      </c>
    </row>
    <row r="9" spans="1:19" ht="326.25" customHeight="1" thickBot="1" x14ac:dyDescent="0.3">
      <c r="A9" s="9">
        <v>2</v>
      </c>
      <c r="B9" s="41" t="s">
        <v>235</v>
      </c>
      <c r="C9" s="42">
        <v>1500</v>
      </c>
      <c r="D9" s="28">
        <v>1500</v>
      </c>
      <c r="E9" s="9" t="s">
        <v>58</v>
      </c>
      <c r="F9" s="11"/>
      <c r="G9" s="22">
        <v>0</v>
      </c>
      <c r="H9" s="15">
        <f>D9*G9</f>
        <v>0</v>
      </c>
      <c r="I9" s="23">
        <v>0.23</v>
      </c>
      <c r="J9" s="16">
        <f t="shared" si="0"/>
        <v>0</v>
      </c>
      <c r="K9" s="16">
        <f>H9+J9</f>
        <v>0</v>
      </c>
      <c r="L9" s="17">
        <f>C9*0.6</f>
        <v>900</v>
      </c>
      <c r="M9" s="32">
        <v>900</v>
      </c>
      <c r="N9" s="17">
        <f>C9*0.2</f>
        <v>300</v>
      </c>
      <c r="O9" s="32">
        <v>300</v>
      </c>
      <c r="P9" s="18">
        <f t="shared" si="1"/>
        <v>0</v>
      </c>
      <c r="Q9" s="18">
        <f t="shared" si="2"/>
        <v>0</v>
      </c>
      <c r="R9" s="18">
        <f t="shared" si="3"/>
        <v>0</v>
      </c>
      <c r="S9" s="17" t="s">
        <v>232</v>
      </c>
    </row>
    <row r="10" spans="1:19" ht="103.5" customHeight="1" thickBot="1" x14ac:dyDescent="0.3">
      <c r="A10" s="9">
        <v>3</v>
      </c>
      <c r="B10" s="41" t="s">
        <v>236</v>
      </c>
      <c r="C10" s="42">
        <v>150</v>
      </c>
      <c r="D10" s="28">
        <v>150</v>
      </c>
      <c r="E10" s="9" t="s">
        <v>58</v>
      </c>
      <c r="F10" s="11"/>
      <c r="G10" s="22">
        <v>0</v>
      </c>
      <c r="H10" s="15">
        <f t="shared" ref="H10:H21" si="4">D10*G10</f>
        <v>0</v>
      </c>
      <c r="I10" s="23">
        <v>0.08</v>
      </c>
      <c r="J10" s="16">
        <f t="shared" si="0"/>
        <v>0</v>
      </c>
      <c r="K10" s="16">
        <f t="shared" ref="K10:K21" si="5">H10+J10</f>
        <v>0</v>
      </c>
      <c r="L10" s="17">
        <f t="shared" ref="L10:L21" si="6">C10*0.6</f>
        <v>90</v>
      </c>
      <c r="M10" s="32">
        <v>90</v>
      </c>
      <c r="N10" s="17">
        <f t="shared" ref="N10:N21" si="7">C10*0.2</f>
        <v>30</v>
      </c>
      <c r="O10" s="32">
        <v>30</v>
      </c>
      <c r="P10" s="18">
        <f t="shared" si="1"/>
        <v>0</v>
      </c>
      <c r="Q10" s="18">
        <f t="shared" si="2"/>
        <v>0</v>
      </c>
      <c r="R10" s="18">
        <f t="shared" si="3"/>
        <v>0</v>
      </c>
      <c r="S10" s="17" t="s">
        <v>232</v>
      </c>
    </row>
    <row r="11" spans="1:19" ht="23.25" thickBot="1" x14ac:dyDescent="0.3">
      <c r="A11" s="9">
        <v>4</v>
      </c>
      <c r="B11" s="41" t="s">
        <v>237</v>
      </c>
      <c r="C11" s="42">
        <v>3000</v>
      </c>
      <c r="D11" s="28">
        <v>3000</v>
      </c>
      <c r="E11" s="9" t="s">
        <v>58</v>
      </c>
      <c r="F11" s="11"/>
      <c r="G11" s="22">
        <v>0</v>
      </c>
      <c r="H11" s="15">
        <f t="shared" si="4"/>
        <v>0</v>
      </c>
      <c r="I11" s="23">
        <v>0.08</v>
      </c>
      <c r="J11" s="16">
        <f t="shared" si="0"/>
        <v>0</v>
      </c>
      <c r="K11" s="16">
        <f t="shared" si="5"/>
        <v>0</v>
      </c>
      <c r="L11" s="17">
        <f t="shared" si="6"/>
        <v>1800</v>
      </c>
      <c r="M11" s="32">
        <v>1800</v>
      </c>
      <c r="N11" s="17">
        <f t="shared" si="7"/>
        <v>600</v>
      </c>
      <c r="O11" s="32">
        <v>600</v>
      </c>
      <c r="P11" s="18">
        <f t="shared" si="1"/>
        <v>0</v>
      </c>
      <c r="Q11" s="18">
        <f t="shared" si="2"/>
        <v>0</v>
      </c>
      <c r="R11" s="18">
        <f t="shared" si="3"/>
        <v>0</v>
      </c>
      <c r="S11" s="17" t="s">
        <v>232</v>
      </c>
    </row>
    <row r="12" spans="1:19" ht="321.75" customHeight="1" thickBot="1" x14ac:dyDescent="0.3">
      <c r="A12" s="9">
        <v>5</v>
      </c>
      <c r="B12" s="41" t="s">
        <v>238</v>
      </c>
      <c r="C12" s="42">
        <v>10</v>
      </c>
      <c r="D12" s="28">
        <v>10</v>
      </c>
      <c r="E12" s="9" t="s">
        <v>58</v>
      </c>
      <c r="F12" s="11"/>
      <c r="G12" s="22">
        <v>0</v>
      </c>
      <c r="H12" s="15">
        <f t="shared" si="4"/>
        <v>0</v>
      </c>
      <c r="I12" s="23">
        <v>0.08</v>
      </c>
      <c r="J12" s="16">
        <f t="shared" si="0"/>
        <v>0</v>
      </c>
      <c r="K12" s="16">
        <f t="shared" si="5"/>
        <v>0</v>
      </c>
      <c r="L12" s="17">
        <f t="shared" si="6"/>
        <v>6</v>
      </c>
      <c r="M12" s="32">
        <v>6</v>
      </c>
      <c r="N12" s="17">
        <f t="shared" si="7"/>
        <v>2</v>
      </c>
      <c r="O12" s="32">
        <v>2</v>
      </c>
      <c r="P12" s="18">
        <f t="shared" si="1"/>
        <v>0</v>
      </c>
      <c r="Q12" s="18">
        <f t="shared" si="2"/>
        <v>0</v>
      </c>
      <c r="R12" s="18">
        <f t="shared" si="3"/>
        <v>0</v>
      </c>
      <c r="S12" s="17"/>
    </row>
    <row r="13" spans="1:19" ht="23.25" thickBot="1" x14ac:dyDescent="0.3">
      <c r="A13" s="9">
        <v>6</v>
      </c>
      <c r="B13" s="41" t="s">
        <v>239</v>
      </c>
      <c r="C13" s="42">
        <v>20</v>
      </c>
      <c r="D13" s="28">
        <v>20</v>
      </c>
      <c r="E13" s="9" t="s">
        <v>58</v>
      </c>
      <c r="F13" s="11"/>
      <c r="G13" s="22">
        <v>0</v>
      </c>
      <c r="H13" s="15">
        <f t="shared" si="4"/>
        <v>0</v>
      </c>
      <c r="I13" s="23">
        <v>0.08</v>
      </c>
      <c r="J13" s="16">
        <f t="shared" si="0"/>
        <v>0</v>
      </c>
      <c r="K13" s="16">
        <f t="shared" si="5"/>
        <v>0</v>
      </c>
      <c r="L13" s="17">
        <f t="shared" si="6"/>
        <v>12</v>
      </c>
      <c r="M13" s="32">
        <v>12</v>
      </c>
      <c r="N13" s="17">
        <f t="shared" si="7"/>
        <v>4</v>
      </c>
      <c r="O13" s="32">
        <v>4</v>
      </c>
      <c r="P13" s="18">
        <f t="shared" si="1"/>
        <v>0</v>
      </c>
      <c r="Q13" s="18">
        <f t="shared" si="2"/>
        <v>0</v>
      </c>
      <c r="R13" s="18">
        <f t="shared" si="3"/>
        <v>0</v>
      </c>
      <c r="S13" s="17" t="s">
        <v>232</v>
      </c>
    </row>
    <row r="14" spans="1:19" ht="23.25" thickBot="1" x14ac:dyDescent="0.3">
      <c r="A14" s="9">
        <v>7</v>
      </c>
      <c r="B14" s="41" t="s">
        <v>240</v>
      </c>
      <c r="C14" s="42">
        <v>20</v>
      </c>
      <c r="D14" s="28">
        <v>20</v>
      </c>
      <c r="E14" s="9" t="s">
        <v>58</v>
      </c>
      <c r="F14" s="11"/>
      <c r="G14" s="22">
        <v>0</v>
      </c>
      <c r="H14" s="15">
        <f t="shared" si="4"/>
        <v>0</v>
      </c>
      <c r="I14" s="23">
        <v>0.08</v>
      </c>
      <c r="J14" s="16">
        <f t="shared" si="0"/>
        <v>0</v>
      </c>
      <c r="K14" s="16">
        <f t="shared" si="5"/>
        <v>0</v>
      </c>
      <c r="L14" s="17">
        <f t="shared" si="6"/>
        <v>12</v>
      </c>
      <c r="M14" s="32">
        <v>12</v>
      </c>
      <c r="N14" s="17">
        <f t="shared" si="7"/>
        <v>4</v>
      </c>
      <c r="O14" s="32">
        <v>4</v>
      </c>
      <c r="P14" s="18">
        <f t="shared" si="1"/>
        <v>0</v>
      </c>
      <c r="Q14" s="18">
        <f t="shared" si="2"/>
        <v>0</v>
      </c>
      <c r="R14" s="18">
        <f t="shared" si="3"/>
        <v>0</v>
      </c>
      <c r="S14" s="17" t="s">
        <v>232</v>
      </c>
    </row>
    <row r="15" spans="1:19" ht="23.25" thickBot="1" x14ac:dyDescent="0.3">
      <c r="A15" s="9">
        <v>8</v>
      </c>
      <c r="B15" s="41" t="s">
        <v>241</v>
      </c>
      <c r="C15" s="42">
        <v>100</v>
      </c>
      <c r="D15" s="28">
        <v>100</v>
      </c>
      <c r="E15" s="9" t="s">
        <v>58</v>
      </c>
      <c r="F15" s="11"/>
      <c r="G15" s="22">
        <v>0</v>
      </c>
      <c r="H15" s="15">
        <f t="shared" si="4"/>
        <v>0</v>
      </c>
      <c r="I15" s="23">
        <v>0.08</v>
      </c>
      <c r="J15" s="16">
        <f t="shared" si="0"/>
        <v>0</v>
      </c>
      <c r="K15" s="16">
        <f t="shared" si="5"/>
        <v>0</v>
      </c>
      <c r="L15" s="17">
        <f t="shared" si="6"/>
        <v>60</v>
      </c>
      <c r="M15" s="32">
        <v>60</v>
      </c>
      <c r="N15" s="17">
        <f t="shared" si="7"/>
        <v>20</v>
      </c>
      <c r="O15" s="32">
        <v>20</v>
      </c>
      <c r="P15" s="18">
        <f t="shared" si="1"/>
        <v>0</v>
      </c>
      <c r="Q15" s="18">
        <f t="shared" si="2"/>
        <v>0</v>
      </c>
      <c r="R15" s="18">
        <f t="shared" si="3"/>
        <v>0</v>
      </c>
      <c r="S15" s="17" t="s">
        <v>232</v>
      </c>
    </row>
    <row r="16" spans="1:19" ht="34.5" thickBot="1" x14ac:dyDescent="0.3">
      <c r="A16" s="9">
        <v>9</v>
      </c>
      <c r="B16" s="41" t="s">
        <v>242</v>
      </c>
      <c r="C16" s="42">
        <v>50</v>
      </c>
      <c r="D16" s="28">
        <v>50</v>
      </c>
      <c r="E16" s="9" t="s">
        <v>58</v>
      </c>
      <c r="F16" s="11"/>
      <c r="G16" s="22">
        <v>0</v>
      </c>
      <c r="H16" s="15">
        <f t="shared" si="4"/>
        <v>0</v>
      </c>
      <c r="I16" s="23">
        <v>0.08</v>
      </c>
      <c r="J16" s="16">
        <f t="shared" si="0"/>
        <v>0</v>
      </c>
      <c r="K16" s="16">
        <f t="shared" si="5"/>
        <v>0</v>
      </c>
      <c r="L16" s="17">
        <f t="shared" si="6"/>
        <v>30</v>
      </c>
      <c r="M16" s="32">
        <v>30</v>
      </c>
      <c r="N16" s="17">
        <f t="shared" si="7"/>
        <v>10</v>
      </c>
      <c r="O16" s="32">
        <v>10</v>
      </c>
      <c r="P16" s="18">
        <f t="shared" si="1"/>
        <v>0</v>
      </c>
      <c r="Q16" s="18">
        <f t="shared" si="2"/>
        <v>0</v>
      </c>
      <c r="R16" s="18">
        <f t="shared" si="3"/>
        <v>0</v>
      </c>
      <c r="S16" s="17" t="s">
        <v>232</v>
      </c>
    </row>
    <row r="17" spans="1:19" ht="84" customHeight="1" thickBot="1" x14ac:dyDescent="0.3">
      <c r="A17" s="9">
        <v>10</v>
      </c>
      <c r="B17" s="41" t="s">
        <v>243</v>
      </c>
      <c r="C17" s="42">
        <v>150</v>
      </c>
      <c r="D17" s="28">
        <v>150</v>
      </c>
      <c r="E17" s="9" t="s">
        <v>248</v>
      </c>
      <c r="F17" s="11"/>
      <c r="G17" s="22">
        <v>0</v>
      </c>
      <c r="H17" s="15">
        <f t="shared" si="4"/>
        <v>0</v>
      </c>
      <c r="I17" s="23">
        <v>0.08</v>
      </c>
      <c r="J17" s="16">
        <f t="shared" si="0"/>
        <v>0</v>
      </c>
      <c r="K17" s="16">
        <f t="shared" si="5"/>
        <v>0</v>
      </c>
      <c r="L17" s="17">
        <f t="shared" si="6"/>
        <v>90</v>
      </c>
      <c r="M17" s="32">
        <v>90</v>
      </c>
      <c r="N17" s="17">
        <f t="shared" si="7"/>
        <v>30</v>
      </c>
      <c r="O17" s="32">
        <v>30</v>
      </c>
      <c r="P17" s="18">
        <f t="shared" si="1"/>
        <v>0</v>
      </c>
      <c r="Q17" s="18">
        <f t="shared" si="2"/>
        <v>0</v>
      </c>
      <c r="R17" s="18">
        <f t="shared" si="3"/>
        <v>0</v>
      </c>
      <c r="S17" s="17" t="s">
        <v>232</v>
      </c>
    </row>
    <row r="18" spans="1:19" ht="197.25" customHeight="1" thickBot="1" x14ac:dyDescent="0.3">
      <c r="A18" s="9">
        <v>11</v>
      </c>
      <c r="B18" s="41" t="s">
        <v>244</v>
      </c>
      <c r="C18" s="42">
        <v>10</v>
      </c>
      <c r="D18" s="28">
        <v>10</v>
      </c>
      <c r="E18" s="9" t="s">
        <v>58</v>
      </c>
      <c r="F18" s="11"/>
      <c r="G18" s="22">
        <v>0</v>
      </c>
      <c r="H18" s="15">
        <f t="shared" si="4"/>
        <v>0</v>
      </c>
      <c r="I18" s="23">
        <v>0.08</v>
      </c>
      <c r="J18" s="16">
        <f t="shared" si="0"/>
        <v>0</v>
      </c>
      <c r="K18" s="16">
        <f t="shared" si="5"/>
        <v>0</v>
      </c>
      <c r="L18" s="17">
        <f t="shared" si="6"/>
        <v>6</v>
      </c>
      <c r="M18" s="32">
        <v>6</v>
      </c>
      <c r="N18" s="17">
        <f t="shared" si="7"/>
        <v>2</v>
      </c>
      <c r="O18" s="32">
        <v>2</v>
      </c>
      <c r="P18" s="18">
        <f t="shared" si="1"/>
        <v>0</v>
      </c>
      <c r="Q18" s="18">
        <f t="shared" si="2"/>
        <v>0</v>
      </c>
      <c r="R18" s="18">
        <f t="shared" si="3"/>
        <v>0</v>
      </c>
      <c r="S18" s="17" t="s">
        <v>232</v>
      </c>
    </row>
    <row r="19" spans="1:19" ht="23.25" thickBot="1" x14ac:dyDescent="0.3">
      <c r="A19" s="9">
        <v>12</v>
      </c>
      <c r="B19" s="41" t="s">
        <v>245</v>
      </c>
      <c r="C19" s="42">
        <v>70</v>
      </c>
      <c r="D19" s="28">
        <v>70</v>
      </c>
      <c r="E19" s="9" t="s">
        <v>58</v>
      </c>
      <c r="F19" s="11"/>
      <c r="G19" s="22">
        <v>0</v>
      </c>
      <c r="H19" s="15">
        <f t="shared" si="4"/>
        <v>0</v>
      </c>
      <c r="I19" s="23">
        <v>0.08</v>
      </c>
      <c r="J19" s="16">
        <f t="shared" si="0"/>
        <v>0</v>
      </c>
      <c r="K19" s="16">
        <f t="shared" si="5"/>
        <v>0</v>
      </c>
      <c r="L19" s="17">
        <f t="shared" si="6"/>
        <v>42</v>
      </c>
      <c r="M19" s="32">
        <v>42</v>
      </c>
      <c r="N19" s="17">
        <f t="shared" si="7"/>
        <v>14</v>
      </c>
      <c r="O19" s="32">
        <v>14</v>
      </c>
      <c r="P19" s="18">
        <f t="shared" si="1"/>
        <v>0</v>
      </c>
      <c r="Q19" s="18">
        <f t="shared" si="2"/>
        <v>0</v>
      </c>
      <c r="R19" s="18">
        <f t="shared" si="3"/>
        <v>0</v>
      </c>
      <c r="S19" s="17"/>
    </row>
    <row r="20" spans="1:19" ht="57" thickBot="1" x14ac:dyDescent="0.3">
      <c r="A20" s="9">
        <v>13</v>
      </c>
      <c r="B20" s="41" t="s">
        <v>246</v>
      </c>
      <c r="C20" s="42">
        <v>3</v>
      </c>
      <c r="D20" s="28">
        <v>3</v>
      </c>
      <c r="E20" s="9" t="s">
        <v>58</v>
      </c>
      <c r="F20" s="11"/>
      <c r="G20" s="22">
        <v>0</v>
      </c>
      <c r="H20" s="15">
        <f t="shared" si="4"/>
        <v>0</v>
      </c>
      <c r="I20" s="23">
        <v>0.08</v>
      </c>
      <c r="J20" s="16">
        <f t="shared" si="0"/>
        <v>0</v>
      </c>
      <c r="K20" s="16">
        <f t="shared" si="5"/>
        <v>0</v>
      </c>
      <c r="L20" s="17">
        <v>2</v>
      </c>
      <c r="M20" s="32">
        <v>2</v>
      </c>
      <c r="N20" s="17">
        <v>1</v>
      </c>
      <c r="O20" s="32">
        <v>1</v>
      </c>
      <c r="P20" s="18">
        <f t="shared" si="1"/>
        <v>0</v>
      </c>
      <c r="Q20" s="18">
        <f t="shared" si="2"/>
        <v>0</v>
      </c>
      <c r="R20" s="18">
        <f t="shared" si="3"/>
        <v>0</v>
      </c>
      <c r="S20" s="17"/>
    </row>
    <row r="21" spans="1:19" ht="45.75" thickBot="1" x14ac:dyDescent="0.3">
      <c r="A21" s="9">
        <v>14</v>
      </c>
      <c r="B21" s="41" t="s">
        <v>247</v>
      </c>
      <c r="C21" s="42">
        <v>50</v>
      </c>
      <c r="D21" s="28">
        <v>50</v>
      </c>
      <c r="E21" s="9" t="s">
        <v>58</v>
      </c>
      <c r="F21" s="11"/>
      <c r="G21" s="22">
        <v>0</v>
      </c>
      <c r="H21" s="15">
        <f t="shared" si="4"/>
        <v>0</v>
      </c>
      <c r="I21" s="23">
        <v>0.08</v>
      </c>
      <c r="J21" s="16">
        <f t="shared" si="0"/>
        <v>0</v>
      </c>
      <c r="K21" s="16">
        <f t="shared" si="5"/>
        <v>0</v>
      </c>
      <c r="L21" s="17">
        <f t="shared" si="6"/>
        <v>30</v>
      </c>
      <c r="M21" s="32">
        <v>30</v>
      </c>
      <c r="N21" s="17">
        <f t="shared" si="7"/>
        <v>10</v>
      </c>
      <c r="O21" s="32">
        <v>10</v>
      </c>
      <c r="P21" s="18">
        <f t="shared" si="1"/>
        <v>0</v>
      </c>
      <c r="Q21" s="18">
        <f t="shared" si="2"/>
        <v>0</v>
      </c>
      <c r="R21" s="18">
        <f t="shared" si="3"/>
        <v>0</v>
      </c>
      <c r="S21" s="17"/>
    </row>
    <row r="22" spans="1:19" x14ac:dyDescent="0.25">
      <c r="A22" s="58"/>
      <c r="B22" s="59"/>
      <c r="C22" s="59"/>
      <c r="D22" s="59"/>
      <c r="E22" s="59"/>
      <c r="F22" s="59"/>
      <c r="G22" s="60"/>
      <c r="H22" s="64">
        <f>SUM(H8:H21)</f>
        <v>0</v>
      </c>
      <c r="I22" s="66"/>
      <c r="J22" s="68"/>
      <c r="K22" s="70">
        <f>SUM(K8:K21)</f>
        <v>0</v>
      </c>
      <c r="L22" s="25"/>
      <c r="M22" s="72"/>
      <c r="N22" s="27"/>
      <c r="O22" s="72"/>
      <c r="P22" s="64">
        <f>SUM(P8:P21)</f>
        <v>0</v>
      </c>
      <c r="Q22" s="21"/>
      <c r="R22" s="64">
        <f>SUM(R8:R21)</f>
        <v>0</v>
      </c>
    </row>
    <row r="23" spans="1:19" ht="15.75" thickBot="1" x14ac:dyDescent="0.3">
      <c r="A23" s="61" t="s">
        <v>54</v>
      </c>
      <c r="B23" s="62"/>
      <c r="C23" s="62"/>
      <c r="D23" s="62"/>
      <c r="E23" s="62"/>
      <c r="F23" s="62"/>
      <c r="G23" s="63"/>
      <c r="H23" s="65"/>
      <c r="I23" s="67"/>
      <c r="J23" s="69"/>
      <c r="K23" s="71"/>
      <c r="L23" s="26"/>
      <c r="M23" s="73"/>
      <c r="N23" s="20"/>
      <c r="O23" s="73"/>
      <c r="P23" s="65"/>
      <c r="Q23" s="20"/>
      <c r="R23" s="65"/>
    </row>
    <row r="24" spans="1:19" x14ac:dyDescent="0.25">
      <c r="A24" s="13"/>
    </row>
    <row r="25" spans="1:19" x14ac:dyDescent="0.25">
      <c r="A25" s="54" t="s">
        <v>55</v>
      </c>
      <c r="B25" s="54"/>
      <c r="C25" s="54"/>
      <c r="D25" s="54"/>
      <c r="E25" s="54"/>
      <c r="F25" s="54"/>
      <c r="G25" s="54"/>
      <c r="H25" s="54"/>
      <c r="I25" s="54"/>
      <c r="J25" s="54"/>
      <c r="K25" s="54"/>
      <c r="L25" s="54"/>
      <c r="M25" s="54"/>
      <c r="N25" s="54"/>
      <c r="O25" s="54"/>
      <c r="P25" s="54"/>
      <c r="Q25" s="19"/>
    </row>
    <row r="28" spans="1:19" x14ac:dyDescent="0.25">
      <c r="A28" s="24"/>
      <c r="B28" t="s">
        <v>385</v>
      </c>
    </row>
    <row r="29" spans="1:19" x14ac:dyDescent="0.25">
      <c r="A29" s="33"/>
      <c r="B29" s="53" t="s">
        <v>209</v>
      </c>
      <c r="C29" s="53"/>
      <c r="D29" s="53"/>
      <c r="E29" s="53"/>
      <c r="F29" s="53"/>
      <c r="G29" s="53"/>
      <c r="H29" s="53"/>
      <c r="I29" s="53"/>
      <c r="J29" s="53"/>
      <c r="K29" s="53"/>
      <c r="L29" s="53"/>
      <c r="M29" s="53"/>
      <c r="N29" s="53"/>
      <c r="O29" s="53"/>
      <c r="P29" s="53"/>
      <c r="Q29" s="53"/>
      <c r="R29" s="53"/>
      <c r="S29" s="53"/>
    </row>
    <row r="30" spans="1:19" ht="31.5" customHeight="1" x14ac:dyDescent="0.25">
      <c r="A30" s="52" t="s">
        <v>386</v>
      </c>
    </row>
  </sheetData>
  <mergeCells count="27">
    <mergeCell ref="J3:J6"/>
    <mergeCell ref="A3:A6"/>
    <mergeCell ref="C3:C6"/>
    <mergeCell ref="D3:D6"/>
    <mergeCell ref="F3:F6"/>
    <mergeCell ref="I3:I6"/>
    <mergeCell ref="L3:L6"/>
    <mergeCell ref="M3:M6"/>
    <mergeCell ref="N3:N6"/>
    <mergeCell ref="O3:O6"/>
    <mergeCell ref="P3:P6"/>
    <mergeCell ref="B29:S29"/>
    <mergeCell ref="R22:R23"/>
    <mergeCell ref="A23:G23"/>
    <mergeCell ref="A25:P25"/>
    <mergeCell ref="S3:S6"/>
    <mergeCell ref="Q3:Q6"/>
    <mergeCell ref="R3:R6"/>
    <mergeCell ref="A22:G22"/>
    <mergeCell ref="H22:H23"/>
    <mergeCell ref="I22:I23"/>
    <mergeCell ref="J22:J23"/>
    <mergeCell ref="K22:K23"/>
    <mergeCell ref="M22:M23"/>
    <mergeCell ref="O22:O23"/>
    <mergeCell ref="P22:P23"/>
    <mergeCell ref="K3:K6"/>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2"/>
  <sheetViews>
    <sheetView topLeftCell="A51" workbookViewId="0">
      <selection activeCell="A60" sqref="A60:S62"/>
    </sheetView>
  </sheetViews>
  <sheetFormatPr defaultRowHeight="15" x14ac:dyDescent="0.25"/>
  <cols>
    <col min="2" max="2" width="33.7109375" customWidth="1"/>
  </cols>
  <sheetData>
    <row r="1" spans="1:19" ht="15.75" thickBot="1" x14ac:dyDescent="0.3">
      <c r="A1" s="51" t="s">
        <v>372</v>
      </c>
    </row>
    <row r="2" spans="1:19" ht="25.5" customHeight="1" x14ac:dyDescent="0.25">
      <c r="A2" s="55" t="s">
        <v>1</v>
      </c>
      <c r="B2" s="3" t="s">
        <v>2</v>
      </c>
      <c r="C2" s="55" t="s">
        <v>74</v>
      </c>
      <c r="D2" s="55" t="s">
        <v>75</v>
      </c>
      <c r="E2" s="3"/>
      <c r="F2" s="55" t="s">
        <v>383</v>
      </c>
      <c r="G2" s="7" t="s">
        <v>4</v>
      </c>
      <c r="H2" s="3" t="s">
        <v>6</v>
      </c>
      <c r="I2" s="55" t="s">
        <v>8</v>
      </c>
      <c r="J2" s="55" t="s">
        <v>71</v>
      </c>
      <c r="K2" s="55" t="s">
        <v>72</v>
      </c>
      <c r="L2" s="55" t="s">
        <v>68</v>
      </c>
      <c r="M2" s="55" t="s">
        <v>76</v>
      </c>
      <c r="N2" s="55" t="s">
        <v>77</v>
      </c>
      <c r="O2" s="55" t="s">
        <v>78</v>
      </c>
      <c r="P2" s="55" t="s">
        <v>69</v>
      </c>
      <c r="Q2" s="55" t="s">
        <v>73</v>
      </c>
      <c r="R2" s="55" t="s">
        <v>233</v>
      </c>
      <c r="S2" s="55" t="s">
        <v>231</v>
      </c>
    </row>
    <row r="3" spans="1:19" ht="24" x14ac:dyDescent="0.25">
      <c r="A3" s="56"/>
      <c r="B3" s="6" t="s">
        <v>3</v>
      </c>
      <c r="C3" s="56"/>
      <c r="D3" s="56"/>
      <c r="E3" s="6" t="s">
        <v>56</v>
      </c>
      <c r="F3" s="56"/>
      <c r="G3" s="6" t="s">
        <v>5</v>
      </c>
      <c r="H3" s="6" t="s">
        <v>7</v>
      </c>
      <c r="I3" s="56"/>
      <c r="J3" s="56"/>
      <c r="K3" s="56"/>
      <c r="L3" s="56"/>
      <c r="M3" s="56"/>
      <c r="N3" s="56"/>
      <c r="O3" s="56"/>
      <c r="P3" s="56"/>
      <c r="Q3" s="56"/>
      <c r="R3" s="56"/>
      <c r="S3" s="56"/>
    </row>
    <row r="4" spans="1:19" ht="48" x14ac:dyDescent="0.25">
      <c r="A4" s="56"/>
      <c r="B4" s="4"/>
      <c r="C4" s="56"/>
      <c r="D4" s="56"/>
      <c r="E4" s="4"/>
      <c r="F4" s="56"/>
      <c r="G4" s="6" t="s">
        <v>79</v>
      </c>
      <c r="H4" s="4"/>
      <c r="I4" s="56"/>
      <c r="J4" s="56"/>
      <c r="K4" s="56"/>
      <c r="L4" s="56"/>
      <c r="M4" s="56"/>
      <c r="N4" s="56"/>
      <c r="O4" s="56"/>
      <c r="P4" s="56"/>
      <c r="Q4" s="56"/>
      <c r="R4" s="56"/>
      <c r="S4" s="56"/>
    </row>
    <row r="5" spans="1:19" ht="15.75" thickBot="1" x14ac:dyDescent="0.3">
      <c r="A5" s="57"/>
      <c r="B5" s="5"/>
      <c r="C5" s="57"/>
      <c r="D5" s="57"/>
      <c r="E5" s="5"/>
      <c r="F5" s="57"/>
      <c r="G5" s="5"/>
      <c r="H5" s="5"/>
      <c r="I5" s="57"/>
      <c r="J5" s="57"/>
      <c r="K5" s="57"/>
      <c r="L5" s="57"/>
      <c r="M5" s="57"/>
      <c r="N5" s="57"/>
      <c r="O5" s="57"/>
      <c r="P5" s="57"/>
      <c r="Q5" s="57"/>
      <c r="R5" s="57"/>
      <c r="S5" s="57"/>
    </row>
    <row r="6" spans="1:19" ht="15.75" thickBot="1" x14ac:dyDescent="0.3">
      <c r="A6" s="8">
        <v>1</v>
      </c>
      <c r="B6" s="8">
        <v>2</v>
      </c>
      <c r="C6" s="8">
        <v>3</v>
      </c>
      <c r="D6" s="8">
        <v>4</v>
      </c>
      <c r="E6" s="8">
        <v>5</v>
      </c>
      <c r="F6" s="8">
        <v>6</v>
      </c>
      <c r="G6" s="8">
        <v>7</v>
      </c>
      <c r="H6" s="8">
        <v>8</v>
      </c>
      <c r="I6" s="8">
        <v>9</v>
      </c>
      <c r="J6" s="8">
        <v>10</v>
      </c>
      <c r="K6" s="8">
        <v>11</v>
      </c>
      <c r="L6" s="8">
        <v>12</v>
      </c>
      <c r="M6" s="8">
        <v>13</v>
      </c>
      <c r="N6" s="8">
        <v>14</v>
      </c>
      <c r="O6" s="8">
        <v>15</v>
      </c>
      <c r="P6" s="8">
        <v>16</v>
      </c>
      <c r="Q6" s="8">
        <v>17</v>
      </c>
      <c r="R6" s="6">
        <v>18</v>
      </c>
      <c r="S6" s="6">
        <v>19</v>
      </c>
    </row>
    <row r="7" spans="1:19" ht="62.25" customHeight="1" thickBot="1" x14ac:dyDescent="0.3">
      <c r="A7" s="9" t="s">
        <v>9</v>
      </c>
      <c r="B7" s="10" t="s">
        <v>250</v>
      </c>
      <c r="C7" s="10">
        <v>40</v>
      </c>
      <c r="D7" s="31">
        <v>40</v>
      </c>
      <c r="E7" s="9" t="s">
        <v>60</v>
      </c>
      <c r="F7" s="11"/>
      <c r="G7" s="22">
        <v>0</v>
      </c>
      <c r="H7" s="15">
        <f>D7*G7</f>
        <v>0</v>
      </c>
      <c r="I7" s="23">
        <v>0.23</v>
      </c>
      <c r="J7" s="16">
        <f t="shared" ref="J7:J31" si="0">H7*I7</f>
        <v>0</v>
      </c>
      <c r="K7" s="16">
        <f>H7+J7</f>
        <v>0</v>
      </c>
      <c r="L7" s="17">
        <f>C7*0.6</f>
        <v>24</v>
      </c>
      <c r="M7" s="32">
        <v>24</v>
      </c>
      <c r="N7" s="17">
        <f>C7*0.2</f>
        <v>8</v>
      </c>
      <c r="O7" s="32">
        <v>8</v>
      </c>
      <c r="P7" s="18">
        <f t="shared" ref="P7:P32" si="1">G7*O7</f>
        <v>0</v>
      </c>
      <c r="Q7" s="18">
        <f t="shared" ref="Q7:Q32" si="2">I7*P7</f>
        <v>0</v>
      </c>
      <c r="R7" s="18">
        <f>P7+Q7</f>
        <v>0</v>
      </c>
      <c r="S7" s="17" t="s">
        <v>232</v>
      </c>
    </row>
    <row r="8" spans="1:19" ht="58.5" customHeight="1" thickBot="1" x14ac:dyDescent="0.3">
      <c r="A8" s="9" t="s">
        <v>11</v>
      </c>
      <c r="B8" s="10" t="s">
        <v>289</v>
      </c>
      <c r="C8" s="10">
        <v>100</v>
      </c>
      <c r="D8" s="31">
        <v>100</v>
      </c>
      <c r="E8" s="9" t="s">
        <v>58</v>
      </c>
      <c r="F8" s="11"/>
      <c r="G8" s="22">
        <v>0</v>
      </c>
      <c r="H8" s="15">
        <f>D8*G8</f>
        <v>0</v>
      </c>
      <c r="I8" s="23">
        <v>0.23</v>
      </c>
      <c r="J8" s="16">
        <f t="shared" si="0"/>
        <v>0</v>
      </c>
      <c r="K8" s="16">
        <f>H8+J8</f>
        <v>0</v>
      </c>
      <c r="L8" s="17">
        <f>C8*0.6</f>
        <v>60</v>
      </c>
      <c r="M8" s="32">
        <v>60</v>
      </c>
      <c r="N8" s="17">
        <f>C8*0.2</f>
        <v>20</v>
      </c>
      <c r="O8" s="32">
        <v>20</v>
      </c>
      <c r="P8" s="18">
        <f t="shared" si="1"/>
        <v>0</v>
      </c>
      <c r="Q8" s="18">
        <f t="shared" si="2"/>
        <v>0</v>
      </c>
      <c r="R8" s="18">
        <f>P8+Q8</f>
        <v>0</v>
      </c>
      <c r="S8" s="17" t="s">
        <v>232</v>
      </c>
    </row>
    <row r="9" spans="1:19" ht="60.75" customHeight="1" thickBot="1" x14ac:dyDescent="0.3">
      <c r="A9" s="9" t="s">
        <v>13</v>
      </c>
      <c r="B9" s="10" t="s">
        <v>251</v>
      </c>
      <c r="C9" s="10">
        <v>260</v>
      </c>
      <c r="D9" s="31">
        <v>260</v>
      </c>
      <c r="E9" s="9" t="s">
        <v>60</v>
      </c>
      <c r="F9" s="11"/>
      <c r="G9" s="22">
        <v>0</v>
      </c>
      <c r="H9" s="15">
        <f t="shared" ref="H9:H30" si="3">D9*G9</f>
        <v>0</v>
      </c>
      <c r="I9" s="23">
        <v>0.08</v>
      </c>
      <c r="J9" s="16">
        <f t="shared" si="0"/>
        <v>0</v>
      </c>
      <c r="K9" s="16">
        <f t="shared" ref="K9:K53" si="4">H9+J9</f>
        <v>0</v>
      </c>
      <c r="L9" s="17">
        <f>C9*0.6</f>
        <v>156</v>
      </c>
      <c r="M9" s="32">
        <v>156</v>
      </c>
      <c r="N9" s="17">
        <f t="shared" ref="N9:N52" si="5">C9*0.2</f>
        <v>52</v>
      </c>
      <c r="O9" s="32">
        <v>52</v>
      </c>
      <c r="P9" s="18">
        <f t="shared" si="1"/>
        <v>0</v>
      </c>
      <c r="Q9" s="18">
        <f t="shared" si="2"/>
        <v>0</v>
      </c>
      <c r="R9" s="18">
        <f t="shared" ref="R9:R53" si="6">P9+Q9</f>
        <v>0</v>
      </c>
      <c r="S9" s="17"/>
    </row>
    <row r="10" spans="1:19" ht="69" customHeight="1" thickBot="1" x14ac:dyDescent="0.3">
      <c r="A10" s="9" t="s">
        <v>15</v>
      </c>
      <c r="B10" s="10" t="s">
        <v>252</v>
      </c>
      <c r="C10" s="10">
        <v>1200</v>
      </c>
      <c r="D10" s="31">
        <v>1200</v>
      </c>
      <c r="E10" s="9" t="s">
        <v>60</v>
      </c>
      <c r="F10" s="11"/>
      <c r="G10" s="22">
        <v>0</v>
      </c>
      <c r="H10" s="15">
        <f t="shared" si="3"/>
        <v>0</v>
      </c>
      <c r="I10" s="23">
        <v>0.08</v>
      </c>
      <c r="J10" s="16">
        <f t="shared" si="0"/>
        <v>0</v>
      </c>
      <c r="K10" s="16">
        <f t="shared" si="4"/>
        <v>0</v>
      </c>
      <c r="L10" s="17">
        <f t="shared" ref="L10:L53" si="7">C10*0.6</f>
        <v>720</v>
      </c>
      <c r="M10" s="32">
        <v>720</v>
      </c>
      <c r="N10" s="17">
        <f t="shared" si="5"/>
        <v>240</v>
      </c>
      <c r="O10" s="32">
        <v>240</v>
      </c>
      <c r="P10" s="18">
        <f t="shared" si="1"/>
        <v>0</v>
      </c>
      <c r="Q10" s="18">
        <f t="shared" si="2"/>
        <v>0</v>
      </c>
      <c r="R10" s="18">
        <f t="shared" si="6"/>
        <v>0</v>
      </c>
      <c r="S10" s="17"/>
    </row>
    <row r="11" spans="1:19" ht="58.5" customHeight="1" thickBot="1" x14ac:dyDescent="0.3">
      <c r="A11" s="9" t="s">
        <v>17</v>
      </c>
      <c r="B11" s="10" t="s">
        <v>253</v>
      </c>
      <c r="C11" s="10">
        <v>32</v>
      </c>
      <c r="D11" s="31">
        <v>32</v>
      </c>
      <c r="E11" s="9" t="s">
        <v>60</v>
      </c>
      <c r="F11" s="11"/>
      <c r="G11" s="22">
        <v>0</v>
      </c>
      <c r="H11" s="15">
        <f t="shared" si="3"/>
        <v>0</v>
      </c>
      <c r="I11" s="23">
        <v>0.08</v>
      </c>
      <c r="J11" s="16">
        <f t="shared" si="0"/>
        <v>0</v>
      </c>
      <c r="K11" s="16">
        <f t="shared" si="4"/>
        <v>0</v>
      </c>
      <c r="L11" s="17">
        <v>20</v>
      </c>
      <c r="M11" s="32">
        <v>20</v>
      </c>
      <c r="N11" s="17">
        <v>6</v>
      </c>
      <c r="O11" s="32">
        <v>6</v>
      </c>
      <c r="P11" s="18">
        <f t="shared" si="1"/>
        <v>0</v>
      </c>
      <c r="Q11" s="18">
        <f t="shared" si="2"/>
        <v>0</v>
      </c>
      <c r="R11" s="18">
        <f t="shared" si="6"/>
        <v>0</v>
      </c>
      <c r="S11" s="17" t="s">
        <v>232</v>
      </c>
    </row>
    <row r="12" spans="1:19" ht="61.5" customHeight="1" thickBot="1" x14ac:dyDescent="0.3">
      <c r="A12" s="9" t="s">
        <v>19</v>
      </c>
      <c r="B12" s="10" t="s">
        <v>254</v>
      </c>
      <c r="C12" s="10">
        <v>2550</v>
      </c>
      <c r="D12" s="31">
        <v>2550</v>
      </c>
      <c r="E12" s="9" t="s">
        <v>58</v>
      </c>
      <c r="F12" s="11"/>
      <c r="G12" s="22">
        <v>0</v>
      </c>
      <c r="H12" s="15">
        <f t="shared" si="3"/>
        <v>0</v>
      </c>
      <c r="I12" s="23">
        <v>0.08</v>
      </c>
      <c r="J12" s="16">
        <f t="shared" si="0"/>
        <v>0</v>
      </c>
      <c r="K12" s="16">
        <f t="shared" si="4"/>
        <v>0</v>
      </c>
      <c r="L12" s="17">
        <v>1200</v>
      </c>
      <c r="M12" s="32">
        <v>1200</v>
      </c>
      <c r="N12" s="17">
        <v>750</v>
      </c>
      <c r="O12" s="32">
        <v>750</v>
      </c>
      <c r="P12" s="18">
        <f t="shared" si="1"/>
        <v>0</v>
      </c>
      <c r="Q12" s="18">
        <f t="shared" si="2"/>
        <v>0</v>
      </c>
      <c r="R12" s="18">
        <f t="shared" si="6"/>
        <v>0</v>
      </c>
      <c r="S12" s="17"/>
    </row>
    <row r="13" spans="1:19" ht="72.75" customHeight="1" thickBot="1" x14ac:dyDescent="0.3">
      <c r="A13" s="9" t="s">
        <v>21</v>
      </c>
      <c r="B13" s="10" t="s">
        <v>255</v>
      </c>
      <c r="C13" s="10">
        <v>200</v>
      </c>
      <c r="D13" s="31">
        <v>200</v>
      </c>
      <c r="E13" s="9" t="s">
        <v>58</v>
      </c>
      <c r="F13" s="11"/>
      <c r="G13" s="22">
        <v>0</v>
      </c>
      <c r="H13" s="15">
        <f t="shared" si="3"/>
        <v>0</v>
      </c>
      <c r="I13" s="23">
        <v>0.08</v>
      </c>
      <c r="J13" s="16">
        <f t="shared" si="0"/>
        <v>0</v>
      </c>
      <c r="K13" s="16">
        <f t="shared" si="4"/>
        <v>0</v>
      </c>
      <c r="L13" s="17">
        <f t="shared" si="7"/>
        <v>120</v>
      </c>
      <c r="M13" s="32">
        <v>120</v>
      </c>
      <c r="N13" s="17">
        <f t="shared" si="5"/>
        <v>40</v>
      </c>
      <c r="O13" s="32">
        <v>40</v>
      </c>
      <c r="P13" s="18">
        <f t="shared" si="1"/>
        <v>0</v>
      </c>
      <c r="Q13" s="18">
        <f t="shared" si="2"/>
        <v>0</v>
      </c>
      <c r="R13" s="18">
        <f t="shared" si="6"/>
        <v>0</v>
      </c>
      <c r="S13" s="17"/>
    </row>
    <row r="14" spans="1:19" ht="77.25" customHeight="1" thickBot="1" x14ac:dyDescent="0.3">
      <c r="A14" s="9" t="s">
        <v>23</v>
      </c>
      <c r="B14" s="10" t="s">
        <v>256</v>
      </c>
      <c r="C14" s="10">
        <v>20</v>
      </c>
      <c r="D14" s="31">
        <v>20</v>
      </c>
      <c r="E14" s="9" t="s">
        <v>58</v>
      </c>
      <c r="F14" s="11"/>
      <c r="G14" s="22">
        <v>0</v>
      </c>
      <c r="H14" s="15">
        <f t="shared" si="3"/>
        <v>0</v>
      </c>
      <c r="I14" s="23">
        <v>0.08</v>
      </c>
      <c r="J14" s="16">
        <f t="shared" si="0"/>
        <v>0</v>
      </c>
      <c r="K14" s="16">
        <f t="shared" si="4"/>
        <v>0</v>
      </c>
      <c r="L14" s="17">
        <v>10</v>
      </c>
      <c r="M14" s="32">
        <v>10</v>
      </c>
      <c r="N14" s="17">
        <v>5</v>
      </c>
      <c r="O14" s="32">
        <v>5</v>
      </c>
      <c r="P14" s="18">
        <f t="shared" si="1"/>
        <v>0</v>
      </c>
      <c r="Q14" s="18">
        <f t="shared" si="2"/>
        <v>0</v>
      </c>
      <c r="R14" s="18">
        <f t="shared" si="6"/>
        <v>0</v>
      </c>
      <c r="S14" s="17"/>
    </row>
    <row r="15" spans="1:19" ht="122.25" customHeight="1" thickBot="1" x14ac:dyDescent="0.3">
      <c r="A15" s="9" t="s">
        <v>25</v>
      </c>
      <c r="B15" s="10" t="s">
        <v>290</v>
      </c>
      <c r="C15" s="10">
        <v>70</v>
      </c>
      <c r="D15" s="31">
        <v>70</v>
      </c>
      <c r="E15" s="9" t="s">
        <v>60</v>
      </c>
      <c r="F15" s="11"/>
      <c r="G15" s="22">
        <v>0</v>
      </c>
      <c r="H15" s="15">
        <f t="shared" si="3"/>
        <v>0</v>
      </c>
      <c r="I15" s="23">
        <v>0.08</v>
      </c>
      <c r="J15" s="16">
        <f t="shared" si="0"/>
        <v>0</v>
      </c>
      <c r="K15" s="16">
        <f t="shared" si="4"/>
        <v>0</v>
      </c>
      <c r="L15" s="17">
        <f t="shared" si="7"/>
        <v>42</v>
      </c>
      <c r="M15" s="32">
        <v>42</v>
      </c>
      <c r="N15" s="17">
        <f t="shared" si="5"/>
        <v>14</v>
      </c>
      <c r="O15" s="32">
        <v>14</v>
      </c>
      <c r="P15" s="18">
        <f t="shared" si="1"/>
        <v>0</v>
      </c>
      <c r="Q15" s="18">
        <f t="shared" si="2"/>
        <v>0</v>
      </c>
      <c r="R15" s="18">
        <f t="shared" si="6"/>
        <v>0</v>
      </c>
      <c r="S15" s="17"/>
    </row>
    <row r="16" spans="1:19" ht="26.25" thickBot="1" x14ac:dyDescent="0.3">
      <c r="A16" s="9" t="s">
        <v>27</v>
      </c>
      <c r="B16" s="10" t="s">
        <v>257</v>
      </c>
      <c r="C16" s="10">
        <v>30</v>
      </c>
      <c r="D16" s="31">
        <v>30</v>
      </c>
      <c r="E16" s="9" t="s">
        <v>60</v>
      </c>
      <c r="F16" s="11"/>
      <c r="G16" s="22">
        <v>0</v>
      </c>
      <c r="H16" s="15">
        <f t="shared" si="3"/>
        <v>0</v>
      </c>
      <c r="I16" s="23">
        <v>0.08</v>
      </c>
      <c r="J16" s="16">
        <f t="shared" si="0"/>
        <v>0</v>
      </c>
      <c r="K16" s="16">
        <f t="shared" si="4"/>
        <v>0</v>
      </c>
      <c r="L16" s="17">
        <f t="shared" si="7"/>
        <v>18</v>
      </c>
      <c r="M16" s="32">
        <v>18</v>
      </c>
      <c r="N16" s="17">
        <f t="shared" si="5"/>
        <v>6</v>
      </c>
      <c r="O16" s="32">
        <v>6</v>
      </c>
      <c r="P16" s="18">
        <f t="shared" si="1"/>
        <v>0</v>
      </c>
      <c r="Q16" s="18">
        <f t="shared" si="2"/>
        <v>0</v>
      </c>
      <c r="R16" s="18">
        <f t="shared" si="6"/>
        <v>0</v>
      </c>
      <c r="S16" s="17"/>
    </row>
    <row r="17" spans="1:19" ht="42.75" customHeight="1" thickBot="1" x14ac:dyDescent="0.3">
      <c r="A17" s="9" t="s">
        <v>29</v>
      </c>
      <c r="B17" s="10" t="s">
        <v>258</v>
      </c>
      <c r="C17" s="10">
        <v>16</v>
      </c>
      <c r="D17" s="31">
        <v>16</v>
      </c>
      <c r="E17" s="9" t="s">
        <v>60</v>
      </c>
      <c r="F17" s="11"/>
      <c r="G17" s="22">
        <v>0</v>
      </c>
      <c r="H17" s="15">
        <f t="shared" si="3"/>
        <v>0</v>
      </c>
      <c r="I17" s="23">
        <v>0.08</v>
      </c>
      <c r="J17" s="16">
        <f t="shared" si="0"/>
        <v>0</v>
      </c>
      <c r="K17" s="16">
        <f t="shared" si="4"/>
        <v>0</v>
      </c>
      <c r="L17" s="17">
        <v>2</v>
      </c>
      <c r="M17" s="32">
        <v>2</v>
      </c>
      <c r="N17" s="17">
        <v>1</v>
      </c>
      <c r="O17" s="32">
        <v>1</v>
      </c>
      <c r="P17" s="18">
        <f t="shared" si="1"/>
        <v>0</v>
      </c>
      <c r="Q17" s="18">
        <f t="shared" si="2"/>
        <v>0</v>
      </c>
      <c r="R17" s="18">
        <f t="shared" si="6"/>
        <v>0</v>
      </c>
      <c r="S17" s="17"/>
    </row>
    <row r="18" spans="1:19" ht="69.75" customHeight="1" thickBot="1" x14ac:dyDescent="0.3">
      <c r="A18" s="9" t="s">
        <v>31</v>
      </c>
      <c r="B18" s="10" t="s">
        <v>259</v>
      </c>
      <c r="C18" s="10">
        <v>10</v>
      </c>
      <c r="D18" s="31">
        <v>10</v>
      </c>
      <c r="E18" s="9" t="s">
        <v>60</v>
      </c>
      <c r="F18" s="11"/>
      <c r="G18" s="22">
        <v>0</v>
      </c>
      <c r="H18" s="15">
        <f t="shared" si="3"/>
        <v>0</v>
      </c>
      <c r="I18" s="23">
        <v>0.08</v>
      </c>
      <c r="J18" s="16">
        <f t="shared" si="0"/>
        <v>0</v>
      </c>
      <c r="K18" s="16">
        <f t="shared" si="4"/>
        <v>0</v>
      </c>
      <c r="L18" s="17">
        <f t="shared" si="7"/>
        <v>6</v>
      </c>
      <c r="M18" s="32">
        <v>6</v>
      </c>
      <c r="N18" s="17">
        <f t="shared" si="5"/>
        <v>2</v>
      </c>
      <c r="O18" s="32">
        <v>2</v>
      </c>
      <c r="P18" s="18">
        <f t="shared" si="1"/>
        <v>0</v>
      </c>
      <c r="Q18" s="18">
        <f t="shared" si="2"/>
        <v>0</v>
      </c>
      <c r="R18" s="18">
        <f t="shared" si="6"/>
        <v>0</v>
      </c>
      <c r="S18" s="17"/>
    </row>
    <row r="19" spans="1:19" ht="70.5" customHeight="1" thickBot="1" x14ac:dyDescent="0.3">
      <c r="A19" s="9" t="s">
        <v>33</v>
      </c>
      <c r="B19" s="10" t="s">
        <v>260</v>
      </c>
      <c r="C19" s="10">
        <v>34</v>
      </c>
      <c r="D19" s="31">
        <v>34</v>
      </c>
      <c r="E19" s="9" t="s">
        <v>60</v>
      </c>
      <c r="F19" s="11"/>
      <c r="G19" s="22">
        <v>0</v>
      </c>
      <c r="H19" s="15">
        <f t="shared" si="3"/>
        <v>0</v>
      </c>
      <c r="I19" s="23">
        <v>0.08</v>
      </c>
      <c r="J19" s="16">
        <f t="shared" si="0"/>
        <v>0</v>
      </c>
      <c r="K19" s="16">
        <f t="shared" si="4"/>
        <v>0</v>
      </c>
      <c r="L19" s="17">
        <v>21</v>
      </c>
      <c r="M19" s="32">
        <v>21</v>
      </c>
      <c r="N19" s="17">
        <v>7</v>
      </c>
      <c r="O19" s="32">
        <v>7</v>
      </c>
      <c r="P19" s="18">
        <f t="shared" si="1"/>
        <v>0</v>
      </c>
      <c r="Q19" s="18">
        <f t="shared" si="2"/>
        <v>0</v>
      </c>
      <c r="R19" s="18">
        <f t="shared" si="6"/>
        <v>0</v>
      </c>
      <c r="S19" s="17"/>
    </row>
    <row r="20" spans="1:19" ht="65.25" customHeight="1" thickBot="1" x14ac:dyDescent="0.3">
      <c r="A20" s="9" t="s">
        <v>35</v>
      </c>
      <c r="B20" s="10" t="s">
        <v>261</v>
      </c>
      <c r="C20" s="10">
        <v>60</v>
      </c>
      <c r="D20" s="31">
        <v>60</v>
      </c>
      <c r="E20" s="9" t="s">
        <v>60</v>
      </c>
      <c r="F20" s="11"/>
      <c r="G20" s="22">
        <v>0</v>
      </c>
      <c r="H20" s="15">
        <f t="shared" si="3"/>
        <v>0</v>
      </c>
      <c r="I20" s="23">
        <v>0.08</v>
      </c>
      <c r="J20" s="16">
        <f t="shared" si="0"/>
        <v>0</v>
      </c>
      <c r="K20" s="16">
        <f t="shared" si="4"/>
        <v>0</v>
      </c>
      <c r="L20" s="17">
        <f t="shared" si="7"/>
        <v>36</v>
      </c>
      <c r="M20" s="32">
        <v>36</v>
      </c>
      <c r="N20" s="17">
        <f t="shared" si="5"/>
        <v>12</v>
      </c>
      <c r="O20" s="32">
        <v>12</v>
      </c>
      <c r="P20" s="18">
        <f t="shared" si="1"/>
        <v>0</v>
      </c>
      <c r="Q20" s="18">
        <f t="shared" si="2"/>
        <v>0</v>
      </c>
      <c r="R20" s="18">
        <f t="shared" si="6"/>
        <v>0</v>
      </c>
      <c r="S20" s="17"/>
    </row>
    <row r="21" spans="1:19" ht="77.25" customHeight="1" thickBot="1" x14ac:dyDescent="0.3">
      <c r="A21" s="9" t="s">
        <v>37</v>
      </c>
      <c r="B21" s="10" t="s">
        <v>262</v>
      </c>
      <c r="C21" s="10">
        <v>20</v>
      </c>
      <c r="D21" s="31">
        <v>20</v>
      </c>
      <c r="E21" s="9" t="s">
        <v>60</v>
      </c>
      <c r="F21" s="11"/>
      <c r="G21" s="22">
        <v>0</v>
      </c>
      <c r="H21" s="15">
        <f t="shared" si="3"/>
        <v>0</v>
      </c>
      <c r="I21" s="23">
        <v>0.08</v>
      </c>
      <c r="J21" s="16">
        <f t="shared" si="0"/>
        <v>0</v>
      </c>
      <c r="K21" s="16">
        <f t="shared" si="4"/>
        <v>0</v>
      </c>
      <c r="L21" s="17">
        <f t="shared" si="7"/>
        <v>12</v>
      </c>
      <c r="M21" s="32">
        <v>12</v>
      </c>
      <c r="N21" s="17">
        <v>5</v>
      </c>
      <c r="O21" s="32">
        <v>5</v>
      </c>
      <c r="P21" s="18">
        <f t="shared" si="1"/>
        <v>0</v>
      </c>
      <c r="Q21" s="18">
        <f t="shared" si="2"/>
        <v>0</v>
      </c>
      <c r="R21" s="18">
        <f t="shared" si="6"/>
        <v>0</v>
      </c>
      <c r="S21" s="17"/>
    </row>
    <row r="22" spans="1:19" ht="56.25" customHeight="1" thickBot="1" x14ac:dyDescent="0.3">
      <c r="A22" s="9" t="s">
        <v>39</v>
      </c>
      <c r="B22" s="10" t="s">
        <v>263</v>
      </c>
      <c r="C22" s="10">
        <v>20</v>
      </c>
      <c r="D22" s="31">
        <v>20</v>
      </c>
      <c r="E22" s="9" t="s">
        <v>58</v>
      </c>
      <c r="F22" s="11"/>
      <c r="G22" s="22">
        <v>0</v>
      </c>
      <c r="H22" s="15">
        <f t="shared" si="3"/>
        <v>0</v>
      </c>
      <c r="I22" s="23">
        <v>0.08</v>
      </c>
      <c r="J22" s="16">
        <f t="shared" si="0"/>
        <v>0</v>
      </c>
      <c r="K22" s="16">
        <f t="shared" si="4"/>
        <v>0</v>
      </c>
      <c r="L22" s="17">
        <f t="shared" si="7"/>
        <v>12</v>
      </c>
      <c r="M22" s="32">
        <v>12</v>
      </c>
      <c r="N22" s="17">
        <f t="shared" si="5"/>
        <v>4</v>
      </c>
      <c r="O22" s="32">
        <v>4</v>
      </c>
      <c r="P22" s="18">
        <f t="shared" si="1"/>
        <v>0</v>
      </c>
      <c r="Q22" s="18">
        <f t="shared" si="2"/>
        <v>0</v>
      </c>
      <c r="R22" s="18">
        <f t="shared" si="6"/>
        <v>0</v>
      </c>
      <c r="S22" s="17" t="s">
        <v>232</v>
      </c>
    </row>
    <row r="23" spans="1:19" ht="84.75" customHeight="1" thickBot="1" x14ac:dyDescent="0.3">
      <c r="A23" s="9" t="s">
        <v>41</v>
      </c>
      <c r="B23" s="10" t="s">
        <v>264</v>
      </c>
      <c r="C23" s="10">
        <v>10</v>
      </c>
      <c r="D23" s="31">
        <v>10</v>
      </c>
      <c r="E23" s="9" t="s">
        <v>58</v>
      </c>
      <c r="F23" s="11"/>
      <c r="G23" s="22">
        <v>0</v>
      </c>
      <c r="H23" s="15">
        <f t="shared" si="3"/>
        <v>0</v>
      </c>
      <c r="I23" s="23">
        <v>0.08</v>
      </c>
      <c r="J23" s="16">
        <f t="shared" si="0"/>
        <v>0</v>
      </c>
      <c r="K23" s="16">
        <f t="shared" si="4"/>
        <v>0</v>
      </c>
      <c r="L23" s="17">
        <f t="shared" si="7"/>
        <v>6</v>
      </c>
      <c r="M23" s="32">
        <v>6</v>
      </c>
      <c r="N23" s="17">
        <f t="shared" si="5"/>
        <v>2</v>
      </c>
      <c r="O23" s="32">
        <v>2</v>
      </c>
      <c r="P23" s="18">
        <f t="shared" si="1"/>
        <v>0</v>
      </c>
      <c r="Q23" s="18">
        <f t="shared" si="2"/>
        <v>0</v>
      </c>
      <c r="R23" s="18">
        <f t="shared" si="6"/>
        <v>0</v>
      </c>
      <c r="S23" s="17"/>
    </row>
    <row r="24" spans="1:19" ht="49.5" customHeight="1" thickBot="1" x14ac:dyDescent="0.3">
      <c r="A24" s="9" t="s">
        <v>43</v>
      </c>
      <c r="B24" s="10" t="s">
        <v>265</v>
      </c>
      <c r="C24" s="10">
        <v>20</v>
      </c>
      <c r="D24" s="31">
        <v>20</v>
      </c>
      <c r="E24" s="9" t="s">
        <v>58</v>
      </c>
      <c r="F24" s="11"/>
      <c r="G24" s="22">
        <v>0</v>
      </c>
      <c r="H24" s="15">
        <f t="shared" si="3"/>
        <v>0</v>
      </c>
      <c r="I24" s="23">
        <v>0.08</v>
      </c>
      <c r="J24" s="16">
        <f t="shared" si="0"/>
        <v>0</v>
      </c>
      <c r="K24" s="16">
        <f t="shared" si="4"/>
        <v>0</v>
      </c>
      <c r="L24" s="17">
        <v>10</v>
      </c>
      <c r="M24" s="32">
        <v>10</v>
      </c>
      <c r="N24" s="17">
        <v>2</v>
      </c>
      <c r="O24" s="32">
        <v>2</v>
      </c>
      <c r="P24" s="18">
        <f t="shared" si="1"/>
        <v>0</v>
      </c>
      <c r="Q24" s="18">
        <f t="shared" si="2"/>
        <v>0</v>
      </c>
      <c r="R24" s="18">
        <f t="shared" si="6"/>
        <v>0</v>
      </c>
      <c r="S24" s="17"/>
    </row>
    <row r="25" spans="1:19" ht="48" customHeight="1" thickBot="1" x14ac:dyDescent="0.3">
      <c r="A25" s="9" t="s">
        <v>45</v>
      </c>
      <c r="B25" s="10" t="s">
        <v>266</v>
      </c>
      <c r="C25" s="10">
        <v>125</v>
      </c>
      <c r="D25" s="31">
        <v>125</v>
      </c>
      <c r="E25" s="9" t="s">
        <v>60</v>
      </c>
      <c r="F25" s="11"/>
      <c r="G25" s="22">
        <v>0</v>
      </c>
      <c r="H25" s="15">
        <f t="shared" si="3"/>
        <v>0</v>
      </c>
      <c r="I25" s="23">
        <v>0.08</v>
      </c>
      <c r="J25" s="16">
        <f t="shared" si="0"/>
        <v>0</v>
      </c>
      <c r="K25" s="16">
        <f t="shared" si="4"/>
        <v>0</v>
      </c>
      <c r="L25" s="17">
        <v>26</v>
      </c>
      <c r="M25" s="32">
        <v>26</v>
      </c>
      <c r="N25" s="17">
        <f t="shared" si="5"/>
        <v>25</v>
      </c>
      <c r="O25" s="32">
        <v>25</v>
      </c>
      <c r="P25" s="18">
        <f t="shared" si="1"/>
        <v>0</v>
      </c>
      <c r="Q25" s="18">
        <f t="shared" si="2"/>
        <v>0</v>
      </c>
      <c r="R25" s="18">
        <f t="shared" si="6"/>
        <v>0</v>
      </c>
      <c r="S25" s="17"/>
    </row>
    <row r="26" spans="1:19" ht="53.25" customHeight="1" thickBot="1" x14ac:dyDescent="0.3">
      <c r="A26" s="9">
        <v>20</v>
      </c>
      <c r="B26" s="10" t="s">
        <v>267</v>
      </c>
      <c r="C26" s="10">
        <v>42</v>
      </c>
      <c r="D26" s="31">
        <v>42</v>
      </c>
      <c r="E26" s="14" t="s">
        <v>60</v>
      </c>
      <c r="F26" s="12"/>
      <c r="G26" s="22">
        <v>0</v>
      </c>
      <c r="H26" s="15">
        <f t="shared" si="3"/>
        <v>0</v>
      </c>
      <c r="I26" s="23">
        <v>0.08</v>
      </c>
      <c r="J26" s="16">
        <f t="shared" si="0"/>
        <v>0</v>
      </c>
      <c r="K26" s="16">
        <f t="shared" si="4"/>
        <v>0</v>
      </c>
      <c r="L26" s="17">
        <v>25</v>
      </c>
      <c r="M26" s="32">
        <v>25</v>
      </c>
      <c r="N26" s="17">
        <v>8</v>
      </c>
      <c r="O26" s="32">
        <v>8</v>
      </c>
      <c r="P26" s="18">
        <f t="shared" si="1"/>
        <v>0</v>
      </c>
      <c r="Q26" s="18">
        <f t="shared" si="2"/>
        <v>0</v>
      </c>
      <c r="R26" s="18">
        <f t="shared" si="6"/>
        <v>0</v>
      </c>
      <c r="S26" s="17"/>
    </row>
    <row r="27" spans="1:19" ht="79.5" customHeight="1" thickBot="1" x14ac:dyDescent="0.3">
      <c r="A27" s="9">
        <v>21</v>
      </c>
      <c r="B27" s="10" t="s">
        <v>268</v>
      </c>
      <c r="C27" s="10">
        <v>10</v>
      </c>
      <c r="D27" s="31">
        <v>10</v>
      </c>
      <c r="E27" s="14" t="s">
        <v>58</v>
      </c>
      <c r="F27" s="12"/>
      <c r="G27" s="22">
        <v>0</v>
      </c>
      <c r="H27" s="15">
        <f t="shared" si="3"/>
        <v>0</v>
      </c>
      <c r="I27" s="23">
        <v>0.08</v>
      </c>
      <c r="J27" s="16">
        <f t="shared" si="0"/>
        <v>0</v>
      </c>
      <c r="K27" s="16">
        <f t="shared" si="4"/>
        <v>0</v>
      </c>
      <c r="L27" s="17">
        <f t="shared" si="7"/>
        <v>6</v>
      </c>
      <c r="M27" s="32">
        <v>6</v>
      </c>
      <c r="N27" s="17">
        <f t="shared" si="5"/>
        <v>2</v>
      </c>
      <c r="O27" s="32">
        <v>2</v>
      </c>
      <c r="P27" s="18">
        <f t="shared" si="1"/>
        <v>0</v>
      </c>
      <c r="Q27" s="18">
        <f t="shared" si="2"/>
        <v>0</v>
      </c>
      <c r="R27" s="18">
        <f t="shared" si="6"/>
        <v>0</v>
      </c>
      <c r="S27" s="17"/>
    </row>
    <row r="28" spans="1:19" ht="64.5" customHeight="1" thickBot="1" x14ac:dyDescent="0.3">
      <c r="A28" s="9">
        <v>22</v>
      </c>
      <c r="B28" s="10" t="s">
        <v>269</v>
      </c>
      <c r="C28" s="10">
        <v>96</v>
      </c>
      <c r="D28" s="31">
        <v>96</v>
      </c>
      <c r="E28" s="14" t="s">
        <v>60</v>
      </c>
      <c r="F28" s="12"/>
      <c r="G28" s="22">
        <v>0</v>
      </c>
      <c r="H28" s="15">
        <f t="shared" si="3"/>
        <v>0</v>
      </c>
      <c r="I28" s="23">
        <v>0.08</v>
      </c>
      <c r="J28" s="16">
        <f t="shared" si="0"/>
        <v>0</v>
      </c>
      <c r="K28" s="16">
        <f t="shared" si="4"/>
        <v>0</v>
      </c>
      <c r="L28" s="17">
        <v>58</v>
      </c>
      <c r="M28" s="32">
        <v>58</v>
      </c>
      <c r="N28" s="17">
        <v>20</v>
      </c>
      <c r="O28" s="32">
        <v>20</v>
      </c>
      <c r="P28" s="18">
        <f t="shared" si="1"/>
        <v>0</v>
      </c>
      <c r="Q28" s="18">
        <f t="shared" si="2"/>
        <v>0</v>
      </c>
      <c r="R28" s="18">
        <f t="shared" si="6"/>
        <v>0</v>
      </c>
      <c r="S28" s="17"/>
    </row>
    <row r="29" spans="1:19" ht="77.25" customHeight="1" thickBot="1" x14ac:dyDescent="0.3">
      <c r="A29" s="9">
        <v>23</v>
      </c>
      <c r="B29" s="10" t="s">
        <v>270</v>
      </c>
      <c r="C29" s="10">
        <v>110</v>
      </c>
      <c r="D29" s="31">
        <v>110</v>
      </c>
      <c r="E29" s="10" t="s">
        <v>60</v>
      </c>
      <c r="F29" s="11"/>
      <c r="G29" s="22">
        <v>0</v>
      </c>
      <c r="H29" s="15">
        <f t="shared" si="3"/>
        <v>0</v>
      </c>
      <c r="I29" s="23">
        <v>0.08</v>
      </c>
      <c r="J29" s="16">
        <f t="shared" si="0"/>
        <v>0</v>
      </c>
      <c r="K29" s="16">
        <f t="shared" si="4"/>
        <v>0</v>
      </c>
      <c r="L29" s="17">
        <f t="shared" si="7"/>
        <v>66</v>
      </c>
      <c r="M29" s="32">
        <v>66</v>
      </c>
      <c r="N29" s="17">
        <f t="shared" si="5"/>
        <v>22</v>
      </c>
      <c r="O29" s="32">
        <v>22</v>
      </c>
      <c r="P29" s="18">
        <f t="shared" si="1"/>
        <v>0</v>
      </c>
      <c r="Q29" s="18">
        <f t="shared" si="2"/>
        <v>0</v>
      </c>
      <c r="R29" s="18">
        <f t="shared" si="6"/>
        <v>0</v>
      </c>
      <c r="S29" s="17"/>
    </row>
    <row r="30" spans="1:19" ht="54" customHeight="1" thickBot="1" x14ac:dyDescent="0.3">
      <c r="A30" s="9">
        <v>24</v>
      </c>
      <c r="B30" s="10" t="s">
        <v>271</v>
      </c>
      <c r="C30" s="10">
        <v>18</v>
      </c>
      <c r="D30" s="31">
        <v>18</v>
      </c>
      <c r="E30" s="10" t="s">
        <v>60</v>
      </c>
      <c r="F30" s="11"/>
      <c r="G30" s="22">
        <v>0</v>
      </c>
      <c r="H30" s="15">
        <f t="shared" si="3"/>
        <v>0</v>
      </c>
      <c r="I30" s="23">
        <v>0.08</v>
      </c>
      <c r="J30" s="16">
        <f t="shared" si="0"/>
        <v>0</v>
      </c>
      <c r="K30" s="16">
        <f t="shared" si="4"/>
        <v>0</v>
      </c>
      <c r="L30" s="17">
        <v>11</v>
      </c>
      <c r="M30" s="32">
        <v>11</v>
      </c>
      <c r="N30" s="17">
        <v>4</v>
      </c>
      <c r="O30" s="32">
        <v>4</v>
      </c>
      <c r="P30" s="18">
        <f t="shared" si="1"/>
        <v>0</v>
      </c>
      <c r="Q30" s="18">
        <f t="shared" si="2"/>
        <v>0</v>
      </c>
      <c r="R30" s="18">
        <f t="shared" si="6"/>
        <v>0</v>
      </c>
      <c r="S30" s="17"/>
    </row>
    <row r="31" spans="1:19" ht="65.25" customHeight="1" thickBot="1" x14ac:dyDescent="0.3">
      <c r="A31" s="9">
        <v>25</v>
      </c>
      <c r="B31" s="10" t="s">
        <v>272</v>
      </c>
      <c r="C31" s="10">
        <v>15</v>
      </c>
      <c r="D31" s="31">
        <v>15</v>
      </c>
      <c r="E31" s="10" t="s">
        <v>60</v>
      </c>
      <c r="F31" s="11"/>
      <c r="G31" s="22">
        <v>0</v>
      </c>
      <c r="H31" s="15">
        <f>D31*G31</f>
        <v>0</v>
      </c>
      <c r="I31" s="23">
        <v>0.08</v>
      </c>
      <c r="J31" s="16">
        <f t="shared" si="0"/>
        <v>0</v>
      </c>
      <c r="K31" s="16">
        <f t="shared" si="4"/>
        <v>0</v>
      </c>
      <c r="L31" s="17">
        <f t="shared" si="7"/>
        <v>9</v>
      </c>
      <c r="M31" s="32">
        <v>9</v>
      </c>
      <c r="N31" s="17">
        <f t="shared" si="5"/>
        <v>3</v>
      </c>
      <c r="O31" s="32">
        <v>3</v>
      </c>
      <c r="P31" s="18">
        <f t="shared" si="1"/>
        <v>0</v>
      </c>
      <c r="Q31" s="18">
        <f t="shared" si="2"/>
        <v>0</v>
      </c>
      <c r="R31" s="18">
        <f t="shared" si="6"/>
        <v>0</v>
      </c>
      <c r="S31" s="17"/>
    </row>
    <row r="32" spans="1:19" ht="56.25" customHeight="1" thickBot="1" x14ac:dyDescent="0.3">
      <c r="A32" s="9">
        <v>26</v>
      </c>
      <c r="B32" s="10" t="s">
        <v>273</v>
      </c>
      <c r="C32" s="10">
        <v>2</v>
      </c>
      <c r="D32" s="31">
        <v>2</v>
      </c>
      <c r="E32" s="10" t="s">
        <v>60</v>
      </c>
      <c r="F32" s="11"/>
      <c r="G32" s="22">
        <v>0</v>
      </c>
      <c r="H32" s="15">
        <f>D32*G32</f>
        <v>0</v>
      </c>
      <c r="I32" s="23">
        <v>0.06</v>
      </c>
      <c r="J32" s="16">
        <f>H32*I32</f>
        <v>0</v>
      </c>
      <c r="K32" s="16">
        <f t="shared" si="4"/>
        <v>0</v>
      </c>
      <c r="L32" s="17">
        <v>1</v>
      </c>
      <c r="M32" s="32">
        <v>1</v>
      </c>
      <c r="N32" s="17">
        <v>1</v>
      </c>
      <c r="O32" s="32">
        <v>1</v>
      </c>
      <c r="P32" s="18">
        <f t="shared" si="1"/>
        <v>0</v>
      </c>
      <c r="Q32" s="18">
        <f t="shared" si="2"/>
        <v>0</v>
      </c>
      <c r="R32" s="18">
        <f t="shared" si="6"/>
        <v>0</v>
      </c>
      <c r="S32" s="17"/>
    </row>
    <row r="33" spans="1:19" ht="54.75" customHeight="1" thickBot="1" x14ac:dyDescent="0.3">
      <c r="A33" s="9">
        <v>27</v>
      </c>
      <c r="B33" s="10" t="s">
        <v>274</v>
      </c>
      <c r="C33" s="10">
        <v>70</v>
      </c>
      <c r="D33" s="31">
        <v>70</v>
      </c>
      <c r="E33" s="10" t="s">
        <v>60</v>
      </c>
      <c r="F33" s="11"/>
      <c r="G33" s="22">
        <v>0</v>
      </c>
      <c r="H33" s="15">
        <f t="shared" ref="H33:H53" si="8">D33*G33</f>
        <v>0</v>
      </c>
      <c r="I33" s="23">
        <v>0.05</v>
      </c>
      <c r="J33" s="16">
        <f t="shared" ref="J33:J53" si="9">H33*I33</f>
        <v>0</v>
      </c>
      <c r="K33" s="16">
        <f t="shared" si="4"/>
        <v>0</v>
      </c>
      <c r="L33" s="17">
        <f t="shared" si="7"/>
        <v>42</v>
      </c>
      <c r="M33" s="32">
        <v>42</v>
      </c>
      <c r="N33" s="17">
        <f t="shared" si="5"/>
        <v>14</v>
      </c>
      <c r="O33" s="32">
        <v>14</v>
      </c>
      <c r="P33" s="18">
        <f>O33*G33</f>
        <v>0</v>
      </c>
      <c r="Q33" s="18">
        <f>I33*P33</f>
        <v>0</v>
      </c>
      <c r="R33" s="18">
        <f t="shared" si="6"/>
        <v>0</v>
      </c>
      <c r="S33" s="17"/>
    </row>
    <row r="34" spans="1:19" ht="57" customHeight="1" thickBot="1" x14ac:dyDescent="0.3">
      <c r="A34" s="9">
        <v>28</v>
      </c>
      <c r="B34" s="10" t="s">
        <v>275</v>
      </c>
      <c r="C34" s="10">
        <v>25</v>
      </c>
      <c r="D34" s="31">
        <v>25</v>
      </c>
      <c r="E34" s="10" t="s">
        <v>60</v>
      </c>
      <c r="F34" s="11"/>
      <c r="G34" s="22">
        <v>0</v>
      </c>
      <c r="H34" s="15">
        <f t="shared" si="8"/>
        <v>0</v>
      </c>
      <c r="I34" s="23"/>
      <c r="J34" s="16">
        <f t="shared" si="9"/>
        <v>0</v>
      </c>
      <c r="K34" s="16">
        <f t="shared" si="4"/>
        <v>0</v>
      </c>
      <c r="L34" s="17">
        <v>12</v>
      </c>
      <c r="M34" s="32">
        <v>12</v>
      </c>
      <c r="N34" s="17">
        <v>7</v>
      </c>
      <c r="O34" s="32">
        <v>7</v>
      </c>
      <c r="P34" s="18">
        <f t="shared" ref="P34:P36" si="10">G34*O34</f>
        <v>0</v>
      </c>
      <c r="Q34" s="18">
        <f t="shared" ref="Q34:Q53" si="11">I34*P34</f>
        <v>0</v>
      </c>
      <c r="R34" s="18">
        <f t="shared" si="6"/>
        <v>0</v>
      </c>
      <c r="S34" s="17"/>
    </row>
    <row r="35" spans="1:19" ht="51.75" customHeight="1" thickBot="1" x14ac:dyDescent="0.3">
      <c r="A35" s="9">
        <v>29</v>
      </c>
      <c r="B35" s="10" t="s">
        <v>276</v>
      </c>
      <c r="C35" s="10">
        <v>18</v>
      </c>
      <c r="D35" s="31">
        <v>18</v>
      </c>
      <c r="E35" s="10" t="s">
        <v>60</v>
      </c>
      <c r="F35" s="11"/>
      <c r="G35" s="22">
        <v>0</v>
      </c>
      <c r="H35" s="15">
        <f t="shared" si="8"/>
        <v>0</v>
      </c>
      <c r="I35" s="23"/>
      <c r="J35" s="16">
        <f t="shared" si="9"/>
        <v>0</v>
      </c>
      <c r="K35" s="16">
        <f t="shared" si="4"/>
        <v>0</v>
      </c>
      <c r="L35" s="17">
        <v>9</v>
      </c>
      <c r="M35" s="32">
        <v>9</v>
      </c>
      <c r="N35" s="17">
        <v>5</v>
      </c>
      <c r="O35" s="32">
        <v>5</v>
      </c>
      <c r="P35" s="18">
        <f t="shared" si="10"/>
        <v>0</v>
      </c>
      <c r="Q35" s="18">
        <f t="shared" si="11"/>
        <v>0</v>
      </c>
      <c r="R35" s="18">
        <f t="shared" si="6"/>
        <v>0</v>
      </c>
      <c r="S35" s="17"/>
    </row>
    <row r="36" spans="1:19" ht="51.75" customHeight="1" thickBot="1" x14ac:dyDescent="0.3">
      <c r="A36" s="9">
        <v>30</v>
      </c>
      <c r="B36" s="10" t="s">
        <v>277</v>
      </c>
      <c r="C36" s="10">
        <v>30</v>
      </c>
      <c r="D36" s="31">
        <v>30</v>
      </c>
      <c r="E36" s="10" t="s">
        <v>60</v>
      </c>
      <c r="F36" s="11"/>
      <c r="G36" s="22">
        <v>0</v>
      </c>
      <c r="H36" s="15">
        <f t="shared" si="8"/>
        <v>0</v>
      </c>
      <c r="I36" s="23"/>
      <c r="J36" s="16">
        <f t="shared" si="9"/>
        <v>0</v>
      </c>
      <c r="K36" s="16">
        <f t="shared" si="4"/>
        <v>0</v>
      </c>
      <c r="L36" s="17">
        <f t="shared" si="7"/>
        <v>18</v>
      </c>
      <c r="M36" s="32">
        <v>18</v>
      </c>
      <c r="N36" s="17">
        <f t="shared" si="5"/>
        <v>6</v>
      </c>
      <c r="O36" s="32">
        <v>6</v>
      </c>
      <c r="P36" s="18">
        <f t="shared" si="10"/>
        <v>0</v>
      </c>
      <c r="Q36" s="18">
        <f t="shared" si="11"/>
        <v>0</v>
      </c>
      <c r="R36" s="18">
        <f t="shared" si="6"/>
        <v>0</v>
      </c>
      <c r="S36" s="17"/>
    </row>
    <row r="37" spans="1:19" ht="104.25" customHeight="1" thickBot="1" x14ac:dyDescent="0.3">
      <c r="A37" s="9">
        <v>31</v>
      </c>
      <c r="B37" s="10" t="s">
        <v>278</v>
      </c>
      <c r="C37" s="10">
        <v>4</v>
      </c>
      <c r="D37" s="31">
        <v>4</v>
      </c>
      <c r="E37" s="10" t="s">
        <v>58</v>
      </c>
      <c r="F37" s="11"/>
      <c r="G37" s="22">
        <v>0</v>
      </c>
      <c r="H37" s="15">
        <f t="shared" si="8"/>
        <v>0</v>
      </c>
      <c r="I37" s="23"/>
      <c r="J37" s="16">
        <f t="shared" si="9"/>
        <v>0</v>
      </c>
      <c r="K37" s="16">
        <f t="shared" si="4"/>
        <v>0</v>
      </c>
      <c r="L37" s="17">
        <v>3</v>
      </c>
      <c r="M37" s="32">
        <v>3</v>
      </c>
      <c r="N37" s="17">
        <v>1</v>
      </c>
      <c r="O37" s="32">
        <v>1</v>
      </c>
      <c r="P37" s="18">
        <f t="shared" ref="P37" si="12">O37*G37</f>
        <v>0</v>
      </c>
      <c r="Q37" s="18">
        <f t="shared" si="11"/>
        <v>0</v>
      </c>
      <c r="R37" s="18">
        <f t="shared" si="6"/>
        <v>0</v>
      </c>
      <c r="S37" s="17"/>
    </row>
    <row r="38" spans="1:19" ht="125.25" customHeight="1" thickBot="1" x14ac:dyDescent="0.3">
      <c r="A38" s="9">
        <v>32</v>
      </c>
      <c r="B38" s="10" t="s">
        <v>279</v>
      </c>
      <c r="C38" s="10">
        <v>15</v>
      </c>
      <c r="D38" s="31">
        <v>15</v>
      </c>
      <c r="E38" s="10" t="s">
        <v>58</v>
      </c>
      <c r="F38" s="11"/>
      <c r="G38" s="22">
        <v>0</v>
      </c>
      <c r="H38" s="15">
        <f t="shared" si="8"/>
        <v>0</v>
      </c>
      <c r="I38" s="23"/>
      <c r="J38" s="16">
        <f t="shared" si="9"/>
        <v>0</v>
      </c>
      <c r="K38" s="16">
        <f t="shared" si="4"/>
        <v>0</v>
      </c>
      <c r="L38" s="17">
        <f t="shared" si="7"/>
        <v>9</v>
      </c>
      <c r="M38" s="32">
        <v>9</v>
      </c>
      <c r="N38" s="17">
        <f t="shared" si="5"/>
        <v>3</v>
      </c>
      <c r="O38" s="32">
        <v>3</v>
      </c>
      <c r="P38" s="18">
        <f t="shared" ref="P38:P40" si="13">G38*O38</f>
        <v>0</v>
      </c>
      <c r="Q38" s="18">
        <f t="shared" si="11"/>
        <v>0</v>
      </c>
      <c r="R38" s="18">
        <f t="shared" si="6"/>
        <v>0</v>
      </c>
      <c r="S38" s="17"/>
    </row>
    <row r="39" spans="1:19" ht="64.5" customHeight="1" thickBot="1" x14ac:dyDescent="0.3">
      <c r="A39" s="9">
        <v>33</v>
      </c>
      <c r="B39" s="10" t="s">
        <v>280</v>
      </c>
      <c r="C39" s="10">
        <v>260</v>
      </c>
      <c r="D39" s="31">
        <v>260</v>
      </c>
      <c r="E39" s="10" t="s">
        <v>58</v>
      </c>
      <c r="F39" s="11"/>
      <c r="G39" s="22">
        <v>0</v>
      </c>
      <c r="H39" s="15">
        <f t="shared" si="8"/>
        <v>0</v>
      </c>
      <c r="I39" s="23"/>
      <c r="J39" s="16">
        <f t="shared" si="9"/>
        <v>0</v>
      </c>
      <c r="K39" s="16">
        <f t="shared" si="4"/>
        <v>0</v>
      </c>
      <c r="L39" s="17">
        <v>150</v>
      </c>
      <c r="M39" s="32">
        <v>150</v>
      </c>
      <c r="N39" s="17">
        <v>80</v>
      </c>
      <c r="O39" s="32">
        <v>80</v>
      </c>
      <c r="P39" s="18">
        <f t="shared" si="13"/>
        <v>0</v>
      </c>
      <c r="Q39" s="18">
        <f t="shared" si="11"/>
        <v>0</v>
      </c>
      <c r="R39" s="18">
        <f t="shared" si="6"/>
        <v>0</v>
      </c>
      <c r="S39" s="17" t="s">
        <v>232</v>
      </c>
    </row>
    <row r="40" spans="1:19" ht="212.25" customHeight="1" thickBot="1" x14ac:dyDescent="0.3">
      <c r="A40" s="9">
        <v>34</v>
      </c>
      <c r="B40" s="10" t="s">
        <v>291</v>
      </c>
      <c r="C40" s="10">
        <v>5</v>
      </c>
      <c r="D40" s="31">
        <v>5</v>
      </c>
      <c r="E40" s="10" t="s">
        <v>60</v>
      </c>
      <c r="F40" s="11"/>
      <c r="G40" s="22">
        <v>0</v>
      </c>
      <c r="H40" s="15">
        <f t="shared" si="8"/>
        <v>0</v>
      </c>
      <c r="I40" s="23"/>
      <c r="J40" s="16">
        <f t="shared" si="9"/>
        <v>0</v>
      </c>
      <c r="K40" s="16">
        <f t="shared" si="4"/>
        <v>0</v>
      </c>
      <c r="L40" s="17">
        <f t="shared" si="7"/>
        <v>3</v>
      </c>
      <c r="M40" s="32">
        <v>3</v>
      </c>
      <c r="N40" s="17">
        <f t="shared" si="5"/>
        <v>1</v>
      </c>
      <c r="O40" s="32">
        <v>1</v>
      </c>
      <c r="P40" s="18">
        <f t="shared" si="13"/>
        <v>0</v>
      </c>
      <c r="Q40" s="18">
        <f t="shared" si="11"/>
        <v>0</v>
      </c>
      <c r="R40" s="18">
        <f t="shared" si="6"/>
        <v>0</v>
      </c>
      <c r="S40" s="17"/>
    </row>
    <row r="41" spans="1:19" ht="197.25" customHeight="1" thickBot="1" x14ac:dyDescent="0.3">
      <c r="A41" s="9">
        <v>35</v>
      </c>
      <c r="B41" s="10" t="s">
        <v>281</v>
      </c>
      <c r="C41" s="10">
        <v>0</v>
      </c>
      <c r="D41" s="31">
        <v>0</v>
      </c>
      <c r="E41" s="10" t="s">
        <v>60</v>
      </c>
      <c r="F41" s="11"/>
      <c r="G41" s="22">
        <v>0</v>
      </c>
      <c r="H41" s="15">
        <f t="shared" si="8"/>
        <v>0</v>
      </c>
      <c r="I41" s="23"/>
      <c r="J41" s="16">
        <f t="shared" si="9"/>
        <v>0</v>
      </c>
      <c r="K41" s="16">
        <f t="shared" si="4"/>
        <v>0</v>
      </c>
      <c r="L41" s="17">
        <v>0</v>
      </c>
      <c r="M41" s="32">
        <v>0</v>
      </c>
      <c r="N41" s="17">
        <v>2</v>
      </c>
      <c r="O41" s="32">
        <v>2</v>
      </c>
      <c r="P41" s="18">
        <f t="shared" ref="P41:P43" si="14">G41*O41</f>
        <v>0</v>
      </c>
      <c r="Q41" s="18">
        <f t="shared" si="11"/>
        <v>0</v>
      </c>
      <c r="R41" s="18">
        <f t="shared" si="6"/>
        <v>0</v>
      </c>
      <c r="S41" s="17"/>
    </row>
    <row r="42" spans="1:19" ht="409.6" customHeight="1" thickBot="1" x14ac:dyDescent="0.3">
      <c r="A42" s="9">
        <v>36</v>
      </c>
      <c r="B42" s="10" t="s">
        <v>282</v>
      </c>
      <c r="C42" s="10">
        <v>5</v>
      </c>
      <c r="D42" s="31">
        <v>5</v>
      </c>
      <c r="E42" s="10" t="s">
        <v>60</v>
      </c>
      <c r="F42" s="11"/>
      <c r="G42" s="22">
        <v>0</v>
      </c>
      <c r="H42" s="15">
        <f t="shared" si="8"/>
        <v>0</v>
      </c>
      <c r="I42" s="23"/>
      <c r="J42" s="16">
        <f t="shared" si="9"/>
        <v>0</v>
      </c>
      <c r="K42" s="16">
        <f t="shared" si="4"/>
        <v>0</v>
      </c>
      <c r="L42" s="17">
        <f t="shared" si="7"/>
        <v>3</v>
      </c>
      <c r="M42" s="32">
        <v>3</v>
      </c>
      <c r="N42" s="17">
        <f t="shared" si="5"/>
        <v>1</v>
      </c>
      <c r="O42" s="32">
        <v>1</v>
      </c>
      <c r="P42" s="18">
        <f t="shared" si="14"/>
        <v>0</v>
      </c>
      <c r="Q42" s="18">
        <f t="shared" si="11"/>
        <v>0</v>
      </c>
      <c r="R42" s="18">
        <f t="shared" si="6"/>
        <v>0</v>
      </c>
      <c r="S42" s="17"/>
    </row>
    <row r="43" spans="1:19" ht="192" customHeight="1" thickBot="1" x14ac:dyDescent="0.3">
      <c r="A43" s="9">
        <v>37</v>
      </c>
      <c r="B43" s="10" t="s">
        <v>283</v>
      </c>
      <c r="C43" s="10">
        <v>5</v>
      </c>
      <c r="D43" s="31">
        <v>5</v>
      </c>
      <c r="E43" s="10" t="s">
        <v>60</v>
      </c>
      <c r="F43" s="11"/>
      <c r="G43" s="22">
        <v>0</v>
      </c>
      <c r="H43" s="15">
        <f t="shared" si="8"/>
        <v>0</v>
      </c>
      <c r="I43" s="23"/>
      <c r="J43" s="16">
        <f t="shared" si="9"/>
        <v>0</v>
      </c>
      <c r="K43" s="16">
        <f t="shared" si="4"/>
        <v>0</v>
      </c>
      <c r="L43" s="17">
        <f t="shared" si="7"/>
        <v>3</v>
      </c>
      <c r="M43" s="32">
        <v>3</v>
      </c>
      <c r="N43" s="17">
        <f t="shared" si="5"/>
        <v>1</v>
      </c>
      <c r="O43" s="32">
        <v>1</v>
      </c>
      <c r="P43" s="18">
        <f t="shared" si="14"/>
        <v>0</v>
      </c>
      <c r="Q43" s="18">
        <f t="shared" si="11"/>
        <v>0</v>
      </c>
      <c r="R43" s="18">
        <f t="shared" si="6"/>
        <v>0</v>
      </c>
      <c r="S43" s="17" t="s">
        <v>232</v>
      </c>
    </row>
    <row r="44" spans="1:19" ht="255" customHeight="1" thickBot="1" x14ac:dyDescent="0.3">
      <c r="A44" s="9">
        <v>38</v>
      </c>
      <c r="B44" s="10" t="s">
        <v>284</v>
      </c>
      <c r="C44" s="10">
        <v>0</v>
      </c>
      <c r="D44" s="31">
        <v>0</v>
      </c>
      <c r="E44" s="10" t="s">
        <v>60</v>
      </c>
      <c r="F44" s="11"/>
      <c r="G44" s="22">
        <v>0</v>
      </c>
      <c r="H44" s="15">
        <f t="shared" si="8"/>
        <v>0</v>
      </c>
      <c r="I44" s="23"/>
      <c r="J44" s="16">
        <f t="shared" si="9"/>
        <v>0</v>
      </c>
      <c r="K44" s="16">
        <f t="shared" si="4"/>
        <v>0</v>
      </c>
      <c r="L44" s="17">
        <v>0</v>
      </c>
      <c r="M44" s="32">
        <v>0</v>
      </c>
      <c r="N44" s="17">
        <v>1</v>
      </c>
      <c r="O44" s="32">
        <v>1</v>
      </c>
      <c r="P44" s="18">
        <f t="shared" ref="P44" si="15">O44*G44</f>
        <v>0</v>
      </c>
      <c r="Q44" s="18">
        <f t="shared" si="11"/>
        <v>0</v>
      </c>
      <c r="R44" s="18">
        <f t="shared" si="6"/>
        <v>0</v>
      </c>
      <c r="S44" s="17"/>
    </row>
    <row r="45" spans="1:19" ht="128.25" customHeight="1" thickBot="1" x14ac:dyDescent="0.3">
      <c r="A45" s="9">
        <v>39</v>
      </c>
      <c r="B45" s="10" t="s">
        <v>285</v>
      </c>
      <c r="C45" s="10">
        <v>0</v>
      </c>
      <c r="D45" s="31">
        <v>0</v>
      </c>
      <c r="E45" s="10" t="s">
        <v>60</v>
      </c>
      <c r="F45" s="11"/>
      <c r="G45" s="22">
        <v>0</v>
      </c>
      <c r="H45" s="15">
        <f t="shared" si="8"/>
        <v>0</v>
      </c>
      <c r="I45" s="23"/>
      <c r="J45" s="16">
        <f t="shared" si="9"/>
        <v>0</v>
      </c>
      <c r="K45" s="16">
        <f t="shared" si="4"/>
        <v>0</v>
      </c>
      <c r="L45" s="17">
        <v>0</v>
      </c>
      <c r="M45" s="32">
        <v>0</v>
      </c>
      <c r="N45" s="17">
        <v>1</v>
      </c>
      <c r="O45" s="32">
        <v>1</v>
      </c>
      <c r="P45" s="18">
        <f t="shared" ref="P45:P47" si="16">G45*O45</f>
        <v>0</v>
      </c>
      <c r="Q45" s="18">
        <f t="shared" si="11"/>
        <v>0</v>
      </c>
      <c r="R45" s="18">
        <f t="shared" si="6"/>
        <v>0</v>
      </c>
      <c r="S45" s="17"/>
    </row>
    <row r="46" spans="1:19" ht="128.25" customHeight="1" thickBot="1" x14ac:dyDescent="0.3">
      <c r="A46" s="9">
        <v>40</v>
      </c>
      <c r="B46" s="10" t="s">
        <v>286</v>
      </c>
      <c r="C46" s="10">
        <v>110</v>
      </c>
      <c r="D46" s="31">
        <v>110</v>
      </c>
      <c r="E46" s="10" t="s">
        <v>58</v>
      </c>
      <c r="F46" s="11"/>
      <c r="G46" s="22">
        <v>0</v>
      </c>
      <c r="H46" s="15">
        <f t="shared" si="8"/>
        <v>0</v>
      </c>
      <c r="I46" s="23"/>
      <c r="J46" s="16">
        <f t="shared" si="9"/>
        <v>0</v>
      </c>
      <c r="K46" s="16">
        <f t="shared" si="4"/>
        <v>0</v>
      </c>
      <c r="L46" s="17">
        <f t="shared" si="7"/>
        <v>66</v>
      </c>
      <c r="M46" s="32">
        <v>66</v>
      </c>
      <c r="N46" s="17">
        <f t="shared" si="5"/>
        <v>22</v>
      </c>
      <c r="O46" s="32">
        <v>22</v>
      </c>
      <c r="P46" s="18">
        <f t="shared" si="16"/>
        <v>0</v>
      </c>
      <c r="Q46" s="18">
        <f t="shared" si="11"/>
        <v>0</v>
      </c>
      <c r="R46" s="18">
        <f t="shared" si="6"/>
        <v>0</v>
      </c>
      <c r="S46" s="17"/>
    </row>
    <row r="47" spans="1:19" ht="153.75" thickBot="1" x14ac:dyDescent="0.3">
      <c r="A47" s="9">
        <v>41</v>
      </c>
      <c r="B47" s="10" t="s">
        <v>287</v>
      </c>
      <c r="C47" s="10">
        <v>40</v>
      </c>
      <c r="D47" s="31">
        <v>40</v>
      </c>
      <c r="E47" s="10" t="s">
        <v>58</v>
      </c>
      <c r="F47" s="11"/>
      <c r="G47" s="22">
        <v>0</v>
      </c>
      <c r="H47" s="15">
        <f t="shared" si="8"/>
        <v>0</v>
      </c>
      <c r="I47" s="23"/>
      <c r="J47" s="16">
        <f t="shared" si="9"/>
        <v>0</v>
      </c>
      <c r="K47" s="16">
        <f t="shared" si="4"/>
        <v>0</v>
      </c>
      <c r="L47" s="17">
        <v>20</v>
      </c>
      <c r="M47" s="32">
        <v>20</v>
      </c>
      <c r="N47" s="17">
        <v>10</v>
      </c>
      <c r="O47" s="32">
        <v>10</v>
      </c>
      <c r="P47" s="18">
        <f t="shared" si="16"/>
        <v>0</v>
      </c>
      <c r="Q47" s="18">
        <f t="shared" si="11"/>
        <v>0</v>
      </c>
      <c r="R47" s="18">
        <f t="shared" si="6"/>
        <v>0</v>
      </c>
      <c r="S47" s="17"/>
    </row>
    <row r="48" spans="1:19" ht="230.25" customHeight="1" thickBot="1" x14ac:dyDescent="0.3">
      <c r="A48" s="9">
        <v>42</v>
      </c>
      <c r="B48" s="10" t="s">
        <v>288</v>
      </c>
      <c r="C48" s="10">
        <v>40</v>
      </c>
      <c r="D48" s="31">
        <v>40</v>
      </c>
      <c r="E48" s="10" t="s">
        <v>60</v>
      </c>
      <c r="F48" s="11"/>
      <c r="G48" s="22">
        <v>0</v>
      </c>
      <c r="H48" s="15">
        <f t="shared" si="8"/>
        <v>0</v>
      </c>
      <c r="I48" s="23"/>
      <c r="J48" s="16">
        <f t="shared" si="9"/>
        <v>0</v>
      </c>
      <c r="K48" s="16">
        <f t="shared" si="4"/>
        <v>0</v>
      </c>
      <c r="L48" s="17">
        <v>20</v>
      </c>
      <c r="M48" s="32">
        <v>20</v>
      </c>
      <c r="N48" s="17">
        <v>10</v>
      </c>
      <c r="O48" s="32">
        <v>10</v>
      </c>
      <c r="P48" s="18">
        <f t="shared" ref="P48" si="17">O48*G48</f>
        <v>0</v>
      </c>
      <c r="Q48" s="18">
        <f t="shared" si="11"/>
        <v>0</v>
      </c>
      <c r="R48" s="18">
        <f t="shared" si="6"/>
        <v>0</v>
      </c>
      <c r="S48" s="17"/>
    </row>
    <row r="49" spans="1:19" ht="409.6" customHeight="1" thickBot="1" x14ac:dyDescent="0.3">
      <c r="A49" s="9">
        <v>43</v>
      </c>
      <c r="B49" s="10" t="s">
        <v>382</v>
      </c>
      <c r="C49" s="10">
        <v>10</v>
      </c>
      <c r="D49" s="31">
        <v>10</v>
      </c>
      <c r="E49" s="10" t="s">
        <v>296</v>
      </c>
      <c r="F49" s="11"/>
      <c r="G49" s="22">
        <v>0</v>
      </c>
      <c r="H49" s="15">
        <f t="shared" si="8"/>
        <v>0</v>
      </c>
      <c r="I49" s="23"/>
      <c r="J49" s="16">
        <f t="shared" si="9"/>
        <v>0</v>
      </c>
      <c r="K49" s="16">
        <f t="shared" si="4"/>
        <v>0</v>
      </c>
      <c r="L49" s="17">
        <f t="shared" si="7"/>
        <v>6</v>
      </c>
      <c r="M49" s="32">
        <v>6</v>
      </c>
      <c r="N49" s="17">
        <v>10</v>
      </c>
      <c r="O49" s="32">
        <v>10</v>
      </c>
      <c r="P49" s="18">
        <f t="shared" ref="P49:P52" si="18">G49*O49</f>
        <v>0</v>
      </c>
      <c r="Q49" s="18">
        <f t="shared" si="11"/>
        <v>0</v>
      </c>
      <c r="R49" s="18">
        <f t="shared" si="6"/>
        <v>0</v>
      </c>
      <c r="S49" s="17"/>
    </row>
    <row r="50" spans="1:19" ht="409.6" customHeight="1" thickBot="1" x14ac:dyDescent="0.3">
      <c r="A50" s="9">
        <v>44</v>
      </c>
      <c r="B50" s="10" t="s">
        <v>292</v>
      </c>
      <c r="C50" s="10">
        <v>170</v>
      </c>
      <c r="D50" s="31">
        <v>170</v>
      </c>
      <c r="E50" s="10" t="s">
        <v>207</v>
      </c>
      <c r="F50" s="11"/>
      <c r="G50" s="22">
        <v>0</v>
      </c>
      <c r="H50" s="15">
        <f t="shared" ref="H50" si="19">D50*G50</f>
        <v>0</v>
      </c>
      <c r="I50" s="23">
        <v>0.08</v>
      </c>
      <c r="J50" s="16">
        <f t="shared" ref="J50" si="20">H50*I50</f>
        <v>0</v>
      </c>
      <c r="K50" s="16">
        <f t="shared" ref="K50" si="21">H50+J50</f>
        <v>0</v>
      </c>
      <c r="L50" s="17">
        <f t="shared" ref="L50" si="22">C50*0.6</f>
        <v>102</v>
      </c>
      <c r="M50" s="32">
        <v>102</v>
      </c>
      <c r="N50" s="17">
        <f t="shared" ref="N50" si="23">C50*0.2</f>
        <v>34</v>
      </c>
      <c r="O50" s="32">
        <v>34</v>
      </c>
      <c r="P50" s="18">
        <f t="shared" ref="P50" si="24">G50*O50</f>
        <v>0</v>
      </c>
      <c r="Q50" s="18">
        <f t="shared" ref="Q50" si="25">I50*P50</f>
        <v>0</v>
      </c>
      <c r="R50" s="18">
        <f t="shared" ref="R50" si="26">P50+Q50</f>
        <v>0</v>
      </c>
      <c r="S50" s="17"/>
    </row>
    <row r="51" spans="1:19" ht="409.6" customHeight="1" thickBot="1" x14ac:dyDescent="0.3">
      <c r="A51" s="9">
        <v>45</v>
      </c>
      <c r="B51" s="10" t="s">
        <v>293</v>
      </c>
      <c r="C51" s="10">
        <v>80</v>
      </c>
      <c r="D51" s="31">
        <v>80</v>
      </c>
      <c r="E51" s="10" t="s">
        <v>58</v>
      </c>
      <c r="F51" s="11"/>
      <c r="G51" s="22">
        <v>0</v>
      </c>
      <c r="H51" s="15">
        <f t="shared" si="8"/>
        <v>0</v>
      </c>
      <c r="I51" s="23"/>
      <c r="J51" s="16">
        <f t="shared" si="9"/>
        <v>0</v>
      </c>
      <c r="K51" s="16">
        <f t="shared" si="4"/>
        <v>0</v>
      </c>
      <c r="L51" s="17">
        <f t="shared" si="7"/>
        <v>48</v>
      </c>
      <c r="M51" s="32">
        <v>48</v>
      </c>
      <c r="N51" s="17">
        <f t="shared" si="5"/>
        <v>16</v>
      </c>
      <c r="O51" s="32">
        <v>16</v>
      </c>
      <c r="P51" s="18">
        <f t="shared" si="18"/>
        <v>0</v>
      </c>
      <c r="Q51" s="18">
        <f t="shared" si="11"/>
        <v>0</v>
      </c>
      <c r="R51" s="18">
        <f t="shared" si="6"/>
        <v>0</v>
      </c>
      <c r="S51" s="17" t="s">
        <v>232</v>
      </c>
    </row>
    <row r="52" spans="1:19" ht="173.25" customHeight="1" thickBot="1" x14ac:dyDescent="0.3">
      <c r="A52" s="9">
        <v>46</v>
      </c>
      <c r="B52" s="10" t="s">
        <v>294</v>
      </c>
      <c r="C52" s="10">
        <v>30</v>
      </c>
      <c r="D52" s="31">
        <v>30</v>
      </c>
      <c r="E52" s="10" t="s">
        <v>58</v>
      </c>
      <c r="F52" s="11"/>
      <c r="G52" s="22">
        <v>0</v>
      </c>
      <c r="H52" s="15">
        <f t="shared" si="8"/>
        <v>0</v>
      </c>
      <c r="I52" s="23"/>
      <c r="J52" s="16">
        <f t="shared" si="9"/>
        <v>0</v>
      </c>
      <c r="K52" s="16">
        <f t="shared" si="4"/>
        <v>0</v>
      </c>
      <c r="L52" s="17">
        <f t="shared" si="7"/>
        <v>18</v>
      </c>
      <c r="M52" s="32">
        <v>18</v>
      </c>
      <c r="N52" s="17">
        <f t="shared" si="5"/>
        <v>6</v>
      </c>
      <c r="O52" s="32">
        <v>6</v>
      </c>
      <c r="P52" s="18">
        <f t="shared" si="18"/>
        <v>0</v>
      </c>
      <c r="Q52" s="18">
        <f t="shared" si="11"/>
        <v>0</v>
      </c>
      <c r="R52" s="18">
        <f t="shared" si="6"/>
        <v>0</v>
      </c>
      <c r="S52" s="17" t="s">
        <v>232</v>
      </c>
    </row>
    <row r="53" spans="1:19" ht="26.25" thickBot="1" x14ac:dyDescent="0.3">
      <c r="A53" s="9">
        <v>47</v>
      </c>
      <c r="B53" s="10" t="s">
        <v>295</v>
      </c>
      <c r="C53" s="10">
        <v>30</v>
      </c>
      <c r="D53" s="31">
        <v>30</v>
      </c>
      <c r="E53" s="10" t="s">
        <v>58</v>
      </c>
      <c r="F53" s="11"/>
      <c r="G53" s="22">
        <v>0</v>
      </c>
      <c r="H53" s="15">
        <f t="shared" si="8"/>
        <v>0</v>
      </c>
      <c r="I53" s="23"/>
      <c r="J53" s="16">
        <f t="shared" si="9"/>
        <v>0</v>
      </c>
      <c r="K53" s="16">
        <f t="shared" si="4"/>
        <v>0</v>
      </c>
      <c r="L53" s="17">
        <f t="shared" si="7"/>
        <v>18</v>
      </c>
      <c r="M53" s="32">
        <v>18</v>
      </c>
      <c r="N53" s="17">
        <v>12</v>
      </c>
      <c r="O53" s="32">
        <v>12</v>
      </c>
      <c r="P53" s="18">
        <f t="shared" ref="P53" si="27">O53*G53</f>
        <v>0</v>
      </c>
      <c r="Q53" s="18">
        <f t="shared" si="11"/>
        <v>0</v>
      </c>
      <c r="R53" s="18">
        <f t="shared" si="6"/>
        <v>0</v>
      </c>
      <c r="S53" s="17" t="s">
        <v>232</v>
      </c>
    </row>
    <row r="54" spans="1:19" x14ac:dyDescent="0.25">
      <c r="A54" s="58"/>
      <c r="B54" s="59"/>
      <c r="C54" s="59"/>
      <c r="D54" s="59"/>
      <c r="E54" s="59"/>
      <c r="F54" s="59"/>
      <c r="G54" s="60"/>
      <c r="H54" s="64">
        <f>SUM(H7:H53)</f>
        <v>0</v>
      </c>
      <c r="I54" s="66"/>
      <c r="J54" s="68"/>
      <c r="K54" s="70">
        <f>SUM(K7:K53)</f>
        <v>0</v>
      </c>
      <c r="L54" s="25"/>
      <c r="M54" s="72"/>
      <c r="N54" s="27"/>
      <c r="O54" s="72"/>
      <c r="P54" s="64">
        <f>SUM(P7:P53)</f>
        <v>0</v>
      </c>
      <c r="Q54" s="21"/>
      <c r="R54" s="64">
        <f>SUM(R7:R53)</f>
        <v>0</v>
      </c>
    </row>
    <row r="55" spans="1:19" ht="15.75" thickBot="1" x14ac:dyDescent="0.3">
      <c r="A55" s="61" t="s">
        <v>54</v>
      </c>
      <c r="B55" s="62"/>
      <c r="C55" s="62"/>
      <c r="D55" s="62"/>
      <c r="E55" s="62"/>
      <c r="F55" s="62"/>
      <c r="G55" s="63"/>
      <c r="H55" s="65"/>
      <c r="I55" s="67"/>
      <c r="J55" s="69"/>
      <c r="K55" s="71"/>
      <c r="L55" s="26"/>
      <c r="M55" s="73"/>
      <c r="N55" s="20"/>
      <c r="O55" s="73"/>
      <c r="P55" s="65"/>
      <c r="Q55" s="20"/>
      <c r="R55" s="65"/>
    </row>
    <row r="56" spans="1:19" x14ac:dyDescent="0.25">
      <c r="A56" s="13"/>
    </row>
    <row r="57" spans="1:19" x14ac:dyDescent="0.25">
      <c r="A57" s="54" t="s">
        <v>55</v>
      </c>
      <c r="B57" s="54"/>
      <c r="C57" s="54"/>
      <c r="D57" s="54"/>
      <c r="E57" s="54"/>
      <c r="F57" s="54"/>
      <c r="G57" s="54"/>
      <c r="H57" s="54"/>
      <c r="I57" s="54"/>
      <c r="J57" s="54"/>
      <c r="K57" s="54"/>
      <c r="L57" s="54"/>
      <c r="M57" s="54"/>
      <c r="N57" s="54"/>
      <c r="O57" s="54"/>
      <c r="P57" s="54"/>
      <c r="Q57" s="19"/>
      <c r="R57" s="19"/>
    </row>
    <row r="58" spans="1:19" x14ac:dyDescent="0.25">
      <c r="A58" t="s">
        <v>297</v>
      </c>
      <c r="B58" t="s">
        <v>298</v>
      </c>
    </row>
    <row r="60" spans="1:19" x14ac:dyDescent="0.25">
      <c r="A60" s="24"/>
      <c r="B60" t="s">
        <v>385</v>
      </c>
    </row>
    <row r="61" spans="1:19" x14ac:dyDescent="0.25">
      <c r="A61" s="33"/>
      <c r="B61" s="53" t="s">
        <v>209</v>
      </c>
      <c r="C61" s="53"/>
      <c r="D61" s="53"/>
      <c r="E61" s="53"/>
      <c r="F61" s="53"/>
      <c r="G61" s="53"/>
      <c r="H61" s="53"/>
      <c r="I61" s="53"/>
      <c r="J61" s="53"/>
      <c r="K61" s="53"/>
      <c r="L61" s="53"/>
      <c r="M61" s="53"/>
      <c r="N61" s="53"/>
      <c r="O61" s="53"/>
      <c r="P61" s="53"/>
      <c r="Q61" s="53"/>
      <c r="R61" s="53"/>
      <c r="S61" s="53"/>
    </row>
    <row r="62" spans="1:19" ht="43.5" customHeight="1" x14ac:dyDescent="0.25">
      <c r="A62" s="52" t="s">
        <v>386</v>
      </c>
    </row>
  </sheetData>
  <mergeCells count="27">
    <mergeCell ref="J2:J5"/>
    <mergeCell ref="A2:A5"/>
    <mergeCell ref="C2:C5"/>
    <mergeCell ref="D2:D5"/>
    <mergeCell ref="F2:F5"/>
    <mergeCell ref="I2:I5"/>
    <mergeCell ref="Q2:Q5"/>
    <mergeCell ref="R2:R5"/>
    <mergeCell ref="S2:S5"/>
    <mergeCell ref="A54:G54"/>
    <mergeCell ref="H54:H55"/>
    <mergeCell ref="I54:I55"/>
    <mergeCell ref="J54:J55"/>
    <mergeCell ref="K54:K55"/>
    <mergeCell ref="M54:M55"/>
    <mergeCell ref="O54:O55"/>
    <mergeCell ref="K2:K5"/>
    <mergeCell ref="L2:L5"/>
    <mergeCell ref="M2:M5"/>
    <mergeCell ref="N2:N5"/>
    <mergeCell ref="O2:O5"/>
    <mergeCell ref="P2:P5"/>
    <mergeCell ref="P54:P55"/>
    <mergeCell ref="R54:R55"/>
    <mergeCell ref="A55:G55"/>
    <mergeCell ref="A57:P57"/>
    <mergeCell ref="B61:S61"/>
  </mergeCell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42"/>
  <sheetViews>
    <sheetView topLeftCell="A19" workbookViewId="0">
      <selection activeCell="A40" sqref="A40:S42"/>
    </sheetView>
  </sheetViews>
  <sheetFormatPr defaultRowHeight="15" x14ac:dyDescent="0.25"/>
  <cols>
    <col min="2" max="2" width="21.42578125" customWidth="1"/>
  </cols>
  <sheetData>
    <row r="2" spans="1:19" ht="15.75" thickBot="1" x14ac:dyDescent="0.3">
      <c r="A2" s="51" t="s">
        <v>373</v>
      </c>
    </row>
    <row r="3" spans="1:19" ht="25.5" customHeight="1"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70</v>
      </c>
      <c r="S3" s="55" t="s">
        <v>231</v>
      </c>
    </row>
    <row r="4" spans="1:19" ht="24" x14ac:dyDescent="0.25">
      <c r="A4" s="56"/>
      <c r="B4" s="6" t="s">
        <v>3</v>
      </c>
      <c r="C4" s="56"/>
      <c r="D4" s="56"/>
      <c r="E4" s="6" t="s">
        <v>56</v>
      </c>
      <c r="F4" s="56"/>
      <c r="G4" s="6" t="s">
        <v>5</v>
      </c>
      <c r="H4" s="6" t="s">
        <v>7</v>
      </c>
      <c r="I4" s="56"/>
      <c r="J4" s="56"/>
      <c r="K4" s="56"/>
      <c r="L4" s="56"/>
      <c r="M4" s="56"/>
      <c r="N4" s="56"/>
      <c r="O4" s="56"/>
      <c r="P4" s="56"/>
      <c r="Q4" s="56"/>
      <c r="R4" s="56"/>
      <c r="S4" s="56"/>
    </row>
    <row r="5" spans="1:19" ht="48" x14ac:dyDescent="0.25">
      <c r="A5" s="56"/>
      <c r="B5" s="4"/>
      <c r="C5" s="56"/>
      <c r="D5" s="56"/>
      <c r="E5" s="4"/>
      <c r="F5" s="56"/>
      <c r="G5" s="6" t="s">
        <v>79</v>
      </c>
      <c r="H5" s="4"/>
      <c r="I5" s="56"/>
      <c r="J5" s="56"/>
      <c r="K5" s="56"/>
      <c r="L5" s="56"/>
      <c r="M5" s="56"/>
      <c r="N5" s="56"/>
      <c r="O5" s="56"/>
      <c r="P5" s="56"/>
      <c r="Q5" s="56"/>
      <c r="R5" s="56"/>
      <c r="S5" s="56"/>
    </row>
    <row r="6" spans="1:19" ht="15.75" thickBot="1" x14ac:dyDescent="0.3">
      <c r="A6" s="57"/>
      <c r="B6" s="5"/>
      <c r="C6" s="57"/>
      <c r="D6" s="57"/>
      <c r="E6" s="5"/>
      <c r="F6" s="57"/>
      <c r="G6" s="5"/>
      <c r="H6" s="5"/>
      <c r="I6" s="57"/>
      <c r="J6" s="57"/>
      <c r="K6" s="57"/>
      <c r="L6" s="57"/>
      <c r="M6" s="57"/>
      <c r="N6" s="57"/>
      <c r="O6" s="57"/>
      <c r="P6" s="57"/>
      <c r="Q6" s="57"/>
      <c r="R6" s="57"/>
      <c r="S6" s="57"/>
    </row>
    <row r="7" spans="1:19"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34">
        <v>19</v>
      </c>
    </row>
    <row r="8" spans="1:19" ht="79.5" customHeight="1" thickBot="1" x14ac:dyDescent="0.3">
      <c r="A8" s="9">
        <v>1</v>
      </c>
      <c r="B8" s="41" t="s">
        <v>299</v>
      </c>
      <c r="C8" s="42">
        <v>2000</v>
      </c>
      <c r="D8" s="28">
        <v>2000</v>
      </c>
      <c r="E8" s="9" t="s">
        <v>58</v>
      </c>
      <c r="F8" s="11"/>
      <c r="G8" s="22">
        <v>0</v>
      </c>
      <c r="H8" s="15">
        <f>D8*G8</f>
        <v>0</v>
      </c>
      <c r="I8" s="23">
        <v>0.23</v>
      </c>
      <c r="J8" s="16">
        <f t="shared" ref="J8:J19" si="0">H8*I8</f>
        <v>0</v>
      </c>
      <c r="K8" s="16">
        <f>H8+J8</f>
        <v>0</v>
      </c>
      <c r="L8" s="17">
        <v>1000</v>
      </c>
      <c r="M8" s="32">
        <v>1000</v>
      </c>
      <c r="N8" s="17">
        <v>1000</v>
      </c>
      <c r="O8" s="32">
        <v>1000</v>
      </c>
      <c r="P8" s="18">
        <f t="shared" ref="P8:P19" si="1">G8*O8</f>
        <v>0</v>
      </c>
      <c r="Q8" s="18">
        <f t="shared" ref="Q8:Q19" si="2">I8*P8</f>
        <v>0</v>
      </c>
      <c r="R8" s="18">
        <f t="shared" ref="R8:R19" si="3">P8+Q8</f>
        <v>0</v>
      </c>
      <c r="S8" s="17"/>
    </row>
    <row r="9" spans="1:19" ht="78.75" customHeight="1" thickBot="1" x14ac:dyDescent="0.3">
      <c r="A9" s="9">
        <v>2</v>
      </c>
      <c r="B9" s="41" t="s">
        <v>300</v>
      </c>
      <c r="C9" s="42">
        <v>8500</v>
      </c>
      <c r="D9" s="28">
        <v>8500</v>
      </c>
      <c r="E9" s="9" t="s">
        <v>58</v>
      </c>
      <c r="F9" s="11"/>
      <c r="G9" s="22">
        <v>0</v>
      </c>
      <c r="H9" s="15">
        <f>D9*G9</f>
        <v>0</v>
      </c>
      <c r="I9" s="23">
        <v>0.23</v>
      </c>
      <c r="J9" s="16">
        <f t="shared" si="0"/>
        <v>0</v>
      </c>
      <c r="K9" s="16">
        <f>H9+J9</f>
        <v>0</v>
      </c>
      <c r="L9" s="17">
        <f>C9*0.6</f>
        <v>5100</v>
      </c>
      <c r="M9" s="32">
        <v>5100</v>
      </c>
      <c r="N9" s="17">
        <f>C9*0.2</f>
        <v>1700</v>
      </c>
      <c r="O9" s="32">
        <v>1700</v>
      </c>
      <c r="P9" s="18">
        <f t="shared" si="1"/>
        <v>0</v>
      </c>
      <c r="Q9" s="18">
        <f t="shared" si="2"/>
        <v>0</v>
      </c>
      <c r="R9" s="18">
        <f t="shared" si="3"/>
        <v>0</v>
      </c>
      <c r="S9" s="17"/>
    </row>
    <row r="10" spans="1:19" ht="72.75" customHeight="1" thickBot="1" x14ac:dyDescent="0.3">
      <c r="A10" s="9">
        <v>3</v>
      </c>
      <c r="B10" s="41" t="s">
        <v>301</v>
      </c>
      <c r="C10" s="42">
        <v>2200</v>
      </c>
      <c r="D10" s="28">
        <v>2200</v>
      </c>
      <c r="E10" s="9" t="s">
        <v>58</v>
      </c>
      <c r="F10" s="11"/>
      <c r="G10" s="22">
        <v>0</v>
      </c>
      <c r="H10" s="15">
        <f t="shared" ref="H10:H19" si="4">D10*G10</f>
        <v>0</v>
      </c>
      <c r="I10" s="23">
        <v>0.08</v>
      </c>
      <c r="J10" s="16">
        <f t="shared" si="0"/>
        <v>0</v>
      </c>
      <c r="K10" s="16">
        <f t="shared" ref="K10:K19" si="5">H10+J10</f>
        <v>0</v>
      </c>
      <c r="L10" s="17">
        <v>1300</v>
      </c>
      <c r="M10" s="32">
        <v>1300</v>
      </c>
      <c r="N10" s="17">
        <v>500</v>
      </c>
      <c r="O10" s="32">
        <v>500</v>
      </c>
      <c r="P10" s="18">
        <f t="shared" si="1"/>
        <v>0</v>
      </c>
      <c r="Q10" s="18">
        <f t="shared" si="2"/>
        <v>0</v>
      </c>
      <c r="R10" s="18">
        <f t="shared" si="3"/>
        <v>0</v>
      </c>
      <c r="S10" s="17"/>
    </row>
    <row r="11" spans="1:19" ht="57" customHeight="1" thickBot="1" x14ac:dyDescent="0.3">
      <c r="A11" s="9">
        <v>4</v>
      </c>
      <c r="B11" s="41" t="s">
        <v>302</v>
      </c>
      <c r="C11" s="42">
        <v>12000</v>
      </c>
      <c r="D11" s="28">
        <v>12000</v>
      </c>
      <c r="E11" s="9" t="s">
        <v>58</v>
      </c>
      <c r="F11" s="11"/>
      <c r="G11" s="22">
        <v>0</v>
      </c>
      <c r="H11" s="15">
        <f t="shared" si="4"/>
        <v>0</v>
      </c>
      <c r="I11" s="23">
        <v>0.08</v>
      </c>
      <c r="J11" s="16">
        <f t="shared" si="0"/>
        <v>0</v>
      </c>
      <c r="K11" s="16">
        <f t="shared" si="5"/>
        <v>0</v>
      </c>
      <c r="L11" s="17">
        <f t="shared" ref="L11:L18" si="6">C11*0.6</f>
        <v>7200</v>
      </c>
      <c r="M11" s="32">
        <v>7200</v>
      </c>
      <c r="N11" s="17">
        <f t="shared" ref="N11:N18" si="7">C11*0.2</f>
        <v>2400</v>
      </c>
      <c r="O11" s="32">
        <v>2400</v>
      </c>
      <c r="P11" s="18">
        <f t="shared" si="1"/>
        <v>0</v>
      </c>
      <c r="Q11" s="18">
        <f t="shared" si="2"/>
        <v>0</v>
      </c>
      <c r="R11" s="18">
        <f t="shared" si="3"/>
        <v>0</v>
      </c>
      <c r="S11" s="17"/>
    </row>
    <row r="12" spans="1:19" ht="70.5" customHeight="1" thickBot="1" x14ac:dyDescent="0.3">
      <c r="A12" s="9">
        <v>5</v>
      </c>
      <c r="B12" s="41" t="s">
        <v>303</v>
      </c>
      <c r="C12" s="42">
        <v>10000</v>
      </c>
      <c r="D12" s="28">
        <v>10000</v>
      </c>
      <c r="E12" s="9" t="s">
        <v>58</v>
      </c>
      <c r="F12" s="11"/>
      <c r="G12" s="22">
        <v>0</v>
      </c>
      <c r="H12" s="15">
        <f t="shared" si="4"/>
        <v>0</v>
      </c>
      <c r="I12" s="23">
        <v>0.08</v>
      </c>
      <c r="J12" s="16">
        <f t="shared" si="0"/>
        <v>0</v>
      </c>
      <c r="K12" s="16">
        <f t="shared" si="5"/>
        <v>0</v>
      </c>
      <c r="L12" s="17">
        <f t="shared" si="6"/>
        <v>6000</v>
      </c>
      <c r="M12" s="32">
        <v>6000</v>
      </c>
      <c r="N12" s="17">
        <f t="shared" si="7"/>
        <v>2000</v>
      </c>
      <c r="O12" s="32">
        <v>2000</v>
      </c>
      <c r="P12" s="18">
        <f t="shared" si="1"/>
        <v>0</v>
      </c>
      <c r="Q12" s="18">
        <f t="shared" si="2"/>
        <v>0</v>
      </c>
      <c r="R12" s="18">
        <f t="shared" si="3"/>
        <v>0</v>
      </c>
      <c r="S12" s="17"/>
    </row>
    <row r="13" spans="1:19" ht="45.75" customHeight="1" thickBot="1" x14ac:dyDescent="0.3">
      <c r="A13" s="9">
        <v>6</v>
      </c>
      <c r="B13" s="41" t="s">
        <v>304</v>
      </c>
      <c r="C13" s="42">
        <v>3600</v>
      </c>
      <c r="D13" s="28">
        <v>3600</v>
      </c>
      <c r="E13" s="9" t="s">
        <v>58</v>
      </c>
      <c r="F13" s="11"/>
      <c r="G13" s="22">
        <v>0</v>
      </c>
      <c r="H13" s="15">
        <f t="shared" si="4"/>
        <v>0</v>
      </c>
      <c r="I13" s="23">
        <v>0.08</v>
      </c>
      <c r="J13" s="16">
        <f t="shared" si="0"/>
        <v>0</v>
      </c>
      <c r="K13" s="16">
        <f t="shared" si="5"/>
        <v>0</v>
      </c>
      <c r="L13" s="17">
        <v>2200</v>
      </c>
      <c r="M13" s="32">
        <v>2200</v>
      </c>
      <c r="N13" s="17">
        <v>700</v>
      </c>
      <c r="O13" s="32">
        <v>700</v>
      </c>
      <c r="P13" s="18">
        <f t="shared" si="1"/>
        <v>0</v>
      </c>
      <c r="Q13" s="18">
        <f t="shared" si="2"/>
        <v>0</v>
      </c>
      <c r="R13" s="18">
        <f t="shared" si="3"/>
        <v>0</v>
      </c>
      <c r="S13" s="17"/>
    </row>
    <row r="14" spans="1:19" ht="72" customHeight="1" thickBot="1" x14ac:dyDescent="0.3">
      <c r="A14" s="9">
        <v>7</v>
      </c>
      <c r="B14" s="41" t="s">
        <v>305</v>
      </c>
      <c r="C14" s="42">
        <v>10000</v>
      </c>
      <c r="D14" s="28">
        <v>10000</v>
      </c>
      <c r="E14" s="9" t="s">
        <v>58</v>
      </c>
      <c r="F14" s="11"/>
      <c r="G14" s="22">
        <v>0</v>
      </c>
      <c r="H14" s="15">
        <f t="shared" si="4"/>
        <v>0</v>
      </c>
      <c r="I14" s="23">
        <v>0.08</v>
      </c>
      <c r="J14" s="16">
        <f t="shared" si="0"/>
        <v>0</v>
      </c>
      <c r="K14" s="16">
        <f t="shared" si="5"/>
        <v>0</v>
      </c>
      <c r="L14" s="17">
        <f t="shared" si="6"/>
        <v>6000</v>
      </c>
      <c r="M14" s="32">
        <v>6000</v>
      </c>
      <c r="N14" s="17">
        <f t="shared" si="7"/>
        <v>2000</v>
      </c>
      <c r="O14" s="32">
        <v>2000</v>
      </c>
      <c r="P14" s="18">
        <f t="shared" si="1"/>
        <v>0</v>
      </c>
      <c r="Q14" s="18">
        <f t="shared" si="2"/>
        <v>0</v>
      </c>
      <c r="R14" s="18">
        <f t="shared" si="3"/>
        <v>0</v>
      </c>
      <c r="S14" s="17"/>
    </row>
    <row r="15" spans="1:19" ht="75.75" customHeight="1" thickBot="1" x14ac:dyDescent="0.3">
      <c r="A15" s="9">
        <v>8</v>
      </c>
      <c r="B15" s="41" t="s">
        <v>306</v>
      </c>
      <c r="C15" s="42">
        <v>300</v>
      </c>
      <c r="D15" s="28">
        <v>300</v>
      </c>
      <c r="E15" s="9" t="s">
        <v>58</v>
      </c>
      <c r="F15" s="11"/>
      <c r="G15" s="22">
        <v>0</v>
      </c>
      <c r="H15" s="15">
        <f t="shared" si="4"/>
        <v>0</v>
      </c>
      <c r="I15" s="23">
        <v>0.08</v>
      </c>
      <c r="J15" s="16">
        <f t="shared" si="0"/>
        <v>0</v>
      </c>
      <c r="K15" s="16">
        <f t="shared" si="5"/>
        <v>0</v>
      </c>
      <c r="L15" s="17">
        <v>175</v>
      </c>
      <c r="M15" s="32">
        <v>175</v>
      </c>
      <c r="N15" s="17">
        <v>50</v>
      </c>
      <c r="O15" s="32">
        <v>50</v>
      </c>
      <c r="P15" s="18">
        <f t="shared" si="1"/>
        <v>0</v>
      </c>
      <c r="Q15" s="18">
        <f t="shared" si="2"/>
        <v>0</v>
      </c>
      <c r="R15" s="18">
        <f t="shared" si="3"/>
        <v>0</v>
      </c>
      <c r="S15" s="17"/>
    </row>
    <row r="16" spans="1:19" ht="90.75" customHeight="1" thickBot="1" x14ac:dyDescent="0.3">
      <c r="A16" s="9">
        <v>9</v>
      </c>
      <c r="B16" s="41" t="s">
        <v>309</v>
      </c>
      <c r="C16" s="42">
        <v>4320</v>
      </c>
      <c r="D16" s="28">
        <v>4320</v>
      </c>
      <c r="E16" s="9" t="s">
        <v>58</v>
      </c>
      <c r="F16" s="11"/>
      <c r="G16" s="22">
        <v>0</v>
      </c>
      <c r="H16" s="15">
        <f t="shared" si="4"/>
        <v>0</v>
      </c>
      <c r="I16" s="23">
        <v>0.08</v>
      </c>
      <c r="J16" s="16">
        <f t="shared" si="0"/>
        <v>0</v>
      </c>
      <c r="K16" s="16">
        <f t="shared" si="5"/>
        <v>0</v>
      </c>
      <c r="L16" s="17">
        <v>2400</v>
      </c>
      <c r="M16" s="32">
        <v>2400</v>
      </c>
      <c r="N16" s="17">
        <v>960</v>
      </c>
      <c r="O16" s="32">
        <v>960</v>
      </c>
      <c r="P16" s="18">
        <f t="shared" si="1"/>
        <v>0</v>
      </c>
      <c r="Q16" s="18">
        <f t="shared" si="2"/>
        <v>0</v>
      </c>
      <c r="R16" s="18">
        <f t="shared" si="3"/>
        <v>0</v>
      </c>
      <c r="S16" s="17"/>
    </row>
    <row r="17" spans="1:19" ht="78" customHeight="1" thickBot="1" x14ac:dyDescent="0.3">
      <c r="A17" s="9">
        <v>10</v>
      </c>
      <c r="B17" s="41" t="s">
        <v>307</v>
      </c>
      <c r="C17" s="42">
        <v>3500</v>
      </c>
      <c r="D17" s="28">
        <v>3500</v>
      </c>
      <c r="E17" s="9" t="s">
        <v>58</v>
      </c>
      <c r="F17" s="11"/>
      <c r="G17" s="22">
        <v>0</v>
      </c>
      <c r="H17" s="15">
        <f t="shared" si="4"/>
        <v>0</v>
      </c>
      <c r="I17" s="23">
        <v>0.08</v>
      </c>
      <c r="J17" s="16">
        <f t="shared" si="0"/>
        <v>0</v>
      </c>
      <c r="K17" s="16">
        <f t="shared" si="5"/>
        <v>0</v>
      </c>
      <c r="L17" s="17">
        <f t="shared" si="6"/>
        <v>2100</v>
      </c>
      <c r="M17" s="32">
        <v>2100</v>
      </c>
      <c r="N17" s="17">
        <f t="shared" si="7"/>
        <v>700</v>
      </c>
      <c r="O17" s="32">
        <v>700</v>
      </c>
      <c r="P17" s="18">
        <f t="shared" si="1"/>
        <v>0</v>
      </c>
      <c r="Q17" s="18">
        <f t="shared" si="2"/>
        <v>0</v>
      </c>
      <c r="R17" s="18">
        <f t="shared" si="3"/>
        <v>0</v>
      </c>
      <c r="S17" s="17"/>
    </row>
    <row r="18" spans="1:19" ht="36" customHeight="1" thickBot="1" x14ac:dyDescent="0.3">
      <c r="A18" s="9">
        <v>11</v>
      </c>
      <c r="B18" s="41" t="s">
        <v>308</v>
      </c>
      <c r="C18" s="42">
        <v>4500</v>
      </c>
      <c r="D18" s="28">
        <v>4500</v>
      </c>
      <c r="E18" s="9" t="s">
        <v>58</v>
      </c>
      <c r="F18" s="11"/>
      <c r="G18" s="22">
        <v>0</v>
      </c>
      <c r="H18" s="15">
        <f t="shared" si="4"/>
        <v>0</v>
      </c>
      <c r="I18" s="23">
        <v>0.08</v>
      </c>
      <c r="J18" s="16">
        <f t="shared" si="0"/>
        <v>0</v>
      </c>
      <c r="K18" s="16">
        <f t="shared" si="5"/>
        <v>0</v>
      </c>
      <c r="L18" s="17">
        <f t="shared" si="6"/>
        <v>2700</v>
      </c>
      <c r="M18" s="32">
        <v>2700</v>
      </c>
      <c r="N18" s="17">
        <f t="shared" si="7"/>
        <v>900</v>
      </c>
      <c r="O18" s="32">
        <v>900</v>
      </c>
      <c r="P18" s="18">
        <f t="shared" si="1"/>
        <v>0</v>
      </c>
      <c r="Q18" s="18">
        <f t="shared" si="2"/>
        <v>0</v>
      </c>
      <c r="R18" s="18">
        <f t="shared" si="3"/>
        <v>0</v>
      </c>
      <c r="S18" s="17"/>
    </row>
    <row r="19" spans="1:19" ht="158.25" thickBot="1" x14ac:dyDescent="0.3">
      <c r="A19" s="9">
        <v>12</v>
      </c>
      <c r="B19" s="41" t="s">
        <v>310</v>
      </c>
      <c r="C19" s="42">
        <v>400</v>
      </c>
      <c r="D19" s="28">
        <v>400</v>
      </c>
      <c r="E19" s="9" t="s">
        <v>58</v>
      </c>
      <c r="F19" s="11"/>
      <c r="G19" s="22">
        <v>0</v>
      </c>
      <c r="H19" s="15">
        <f t="shared" si="4"/>
        <v>0</v>
      </c>
      <c r="I19" s="23">
        <v>0.08</v>
      </c>
      <c r="J19" s="16">
        <f t="shared" si="0"/>
        <v>0</v>
      </c>
      <c r="K19" s="16">
        <f t="shared" si="5"/>
        <v>0</v>
      </c>
      <c r="L19" s="17">
        <v>200</v>
      </c>
      <c r="M19" s="32">
        <v>200</v>
      </c>
      <c r="N19" s="17">
        <v>100</v>
      </c>
      <c r="O19" s="32">
        <v>100</v>
      </c>
      <c r="P19" s="18">
        <f t="shared" si="1"/>
        <v>0</v>
      </c>
      <c r="Q19" s="18">
        <f t="shared" si="2"/>
        <v>0</v>
      </c>
      <c r="R19" s="18">
        <f t="shared" si="3"/>
        <v>0</v>
      </c>
      <c r="S19" s="17"/>
    </row>
    <row r="20" spans="1:19" x14ac:dyDescent="0.25">
      <c r="A20" s="58"/>
      <c r="B20" s="59"/>
      <c r="C20" s="59"/>
      <c r="D20" s="59"/>
      <c r="E20" s="59"/>
      <c r="F20" s="59"/>
      <c r="G20" s="60"/>
      <c r="H20" s="64">
        <f>SUM(H8:H19)</f>
        <v>0</v>
      </c>
      <c r="I20" s="66"/>
      <c r="J20" s="68"/>
      <c r="K20" s="70">
        <f>SUM(K8:K19)</f>
        <v>0</v>
      </c>
      <c r="L20" s="25"/>
      <c r="M20" s="72"/>
      <c r="N20" s="27"/>
      <c r="O20" s="72"/>
      <c r="P20" s="64">
        <f>SUM(P8:P19)</f>
        <v>0</v>
      </c>
      <c r="Q20" s="21"/>
      <c r="R20" s="64">
        <f>SUM(R8:R19)</f>
        <v>0</v>
      </c>
    </row>
    <row r="21" spans="1:19" ht="15.75" thickBot="1" x14ac:dyDescent="0.3">
      <c r="A21" s="61" t="s">
        <v>54</v>
      </c>
      <c r="B21" s="62"/>
      <c r="C21" s="62"/>
      <c r="D21" s="62"/>
      <c r="E21" s="62"/>
      <c r="F21" s="62"/>
      <c r="G21" s="63"/>
      <c r="H21" s="65"/>
      <c r="I21" s="67"/>
      <c r="J21" s="69"/>
      <c r="K21" s="71"/>
      <c r="L21" s="26"/>
      <c r="M21" s="73"/>
      <c r="N21" s="20"/>
      <c r="O21" s="73"/>
      <c r="P21" s="65"/>
      <c r="Q21" s="20"/>
      <c r="R21" s="65"/>
    </row>
    <row r="22" spans="1:19" x14ac:dyDescent="0.25">
      <c r="A22" s="13"/>
    </row>
    <row r="23" spans="1:19" x14ac:dyDescent="0.25">
      <c r="A23" s="54" t="s">
        <v>55</v>
      </c>
      <c r="B23" s="54"/>
      <c r="C23" s="54"/>
      <c r="D23" s="54"/>
      <c r="E23" s="54"/>
      <c r="F23" s="54"/>
      <c r="G23" s="54"/>
      <c r="H23" s="54"/>
      <c r="I23" s="54"/>
      <c r="J23" s="54"/>
      <c r="K23" s="54"/>
      <c r="L23" s="54"/>
      <c r="M23" s="54"/>
      <c r="N23" s="54"/>
      <c r="O23" s="54"/>
      <c r="P23" s="54"/>
      <c r="Q23" s="19"/>
    </row>
    <row r="27" spans="1:19" x14ac:dyDescent="0.25">
      <c r="A27" s="43" t="s">
        <v>311</v>
      </c>
    </row>
    <row r="28" spans="1:19" x14ac:dyDescent="0.25">
      <c r="A28" s="44" t="s">
        <v>312</v>
      </c>
    </row>
    <row r="29" spans="1:19" x14ac:dyDescent="0.25">
      <c r="A29" s="44" t="s">
        <v>313</v>
      </c>
    </row>
    <row r="30" spans="1:19" x14ac:dyDescent="0.25">
      <c r="A30" s="45" t="s">
        <v>314</v>
      </c>
    </row>
    <row r="31" spans="1:19" x14ac:dyDescent="0.25">
      <c r="A31" s="45" t="s">
        <v>315</v>
      </c>
    </row>
    <row r="32" spans="1:19" ht="15.75" x14ac:dyDescent="0.25">
      <c r="A32" s="46"/>
    </row>
    <row r="33" spans="1:19" ht="15.75" x14ac:dyDescent="0.25">
      <c r="A33" s="47"/>
    </row>
    <row r="34" spans="1:19" ht="15.75" x14ac:dyDescent="0.25">
      <c r="A34" s="47" t="s">
        <v>316</v>
      </c>
    </row>
    <row r="35" spans="1:19" x14ac:dyDescent="0.25">
      <c r="A35" s="48" t="s">
        <v>317</v>
      </c>
    </row>
    <row r="36" spans="1:19" x14ac:dyDescent="0.25">
      <c r="A36" s="49" t="s">
        <v>318</v>
      </c>
    </row>
    <row r="40" spans="1:19" x14ac:dyDescent="0.25">
      <c r="A40" s="24"/>
      <c r="B40" t="s">
        <v>385</v>
      </c>
    </row>
    <row r="41" spans="1:19" x14ac:dyDescent="0.25">
      <c r="A41" s="33"/>
      <c r="B41" s="53" t="s">
        <v>209</v>
      </c>
      <c r="C41" s="53"/>
      <c r="D41" s="53"/>
      <c r="E41" s="53"/>
      <c r="F41" s="53"/>
      <c r="G41" s="53"/>
      <c r="H41" s="53"/>
      <c r="I41" s="53"/>
      <c r="J41" s="53"/>
      <c r="K41" s="53"/>
      <c r="L41" s="53"/>
      <c r="M41" s="53"/>
      <c r="N41" s="53"/>
      <c r="O41" s="53"/>
      <c r="P41" s="53"/>
      <c r="Q41" s="53"/>
      <c r="R41" s="53"/>
      <c r="S41" s="53"/>
    </row>
    <row r="42" spans="1:19" ht="36" customHeight="1" x14ac:dyDescent="0.25">
      <c r="A42" s="52" t="s">
        <v>386</v>
      </c>
    </row>
  </sheetData>
  <mergeCells count="27">
    <mergeCell ref="J3:J6"/>
    <mergeCell ref="A3:A6"/>
    <mergeCell ref="C3:C6"/>
    <mergeCell ref="D3:D6"/>
    <mergeCell ref="F3:F6"/>
    <mergeCell ref="I3:I6"/>
    <mergeCell ref="Q3:Q6"/>
    <mergeCell ref="R3:R6"/>
    <mergeCell ref="S3:S6"/>
    <mergeCell ref="A20:G20"/>
    <mergeCell ref="H20:H21"/>
    <mergeCell ref="I20:I21"/>
    <mergeCell ref="J20:J21"/>
    <mergeCell ref="K20:K21"/>
    <mergeCell ref="M20:M21"/>
    <mergeCell ref="O20:O21"/>
    <mergeCell ref="K3:K6"/>
    <mergeCell ref="L3:L6"/>
    <mergeCell ref="M3:M6"/>
    <mergeCell ref="N3:N6"/>
    <mergeCell ref="O3:O6"/>
    <mergeCell ref="P3:P6"/>
    <mergeCell ref="P20:P21"/>
    <mergeCell ref="R20:R21"/>
    <mergeCell ref="A21:G21"/>
    <mergeCell ref="A23:P23"/>
    <mergeCell ref="B41:S4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28"/>
  <sheetViews>
    <sheetView topLeftCell="A16" workbookViewId="0">
      <selection activeCell="A26" sqref="A26:S28"/>
    </sheetView>
  </sheetViews>
  <sheetFormatPr defaultRowHeight="15" x14ac:dyDescent="0.25"/>
  <cols>
    <col min="2" max="2" width="29.5703125" customWidth="1"/>
  </cols>
  <sheetData>
    <row r="2" spans="1:18" ht="15.75" thickBot="1" x14ac:dyDescent="0.3">
      <c r="A2" s="51" t="s">
        <v>374</v>
      </c>
    </row>
    <row r="3" spans="1:18" ht="25.5" customHeight="1"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70</v>
      </c>
    </row>
    <row r="4" spans="1:18" ht="24" x14ac:dyDescent="0.25">
      <c r="A4" s="56"/>
      <c r="B4" s="6" t="s">
        <v>3</v>
      </c>
      <c r="C4" s="56"/>
      <c r="D4" s="56"/>
      <c r="E4" s="6" t="s">
        <v>56</v>
      </c>
      <c r="F4" s="56"/>
      <c r="G4" s="6" t="s">
        <v>5</v>
      </c>
      <c r="H4" s="6" t="s">
        <v>7</v>
      </c>
      <c r="I4" s="56"/>
      <c r="J4" s="56"/>
      <c r="K4" s="56"/>
      <c r="L4" s="56"/>
      <c r="M4" s="56"/>
      <c r="N4" s="56"/>
      <c r="O4" s="56"/>
      <c r="P4" s="56"/>
      <c r="Q4" s="56"/>
      <c r="R4" s="56"/>
    </row>
    <row r="5" spans="1:18" ht="48" x14ac:dyDescent="0.25">
      <c r="A5" s="56"/>
      <c r="B5" s="4"/>
      <c r="C5" s="56"/>
      <c r="D5" s="56"/>
      <c r="E5" s="4"/>
      <c r="F5" s="56"/>
      <c r="G5" s="6" t="s">
        <v>79</v>
      </c>
      <c r="H5" s="4"/>
      <c r="I5" s="56"/>
      <c r="J5" s="56"/>
      <c r="K5" s="56"/>
      <c r="L5" s="56"/>
      <c r="M5" s="56"/>
      <c r="N5" s="56"/>
      <c r="O5" s="56"/>
      <c r="P5" s="56"/>
      <c r="Q5" s="56"/>
      <c r="R5" s="56"/>
    </row>
    <row r="6" spans="1:18" ht="15.75" thickBot="1" x14ac:dyDescent="0.3">
      <c r="A6" s="57"/>
      <c r="B6" s="5"/>
      <c r="C6" s="57"/>
      <c r="D6" s="57"/>
      <c r="E6" s="5"/>
      <c r="F6" s="57"/>
      <c r="G6" s="5"/>
      <c r="H6" s="5"/>
      <c r="I6" s="57"/>
      <c r="J6" s="57"/>
      <c r="K6" s="57"/>
      <c r="L6" s="57"/>
      <c r="M6" s="57"/>
      <c r="N6" s="57"/>
      <c r="O6" s="57"/>
      <c r="P6" s="57"/>
      <c r="Q6" s="57"/>
      <c r="R6" s="57"/>
    </row>
    <row r="7" spans="1:18"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spans="1:18" ht="297.75" customHeight="1" thickBot="1" x14ac:dyDescent="0.3">
      <c r="A8" s="9">
        <v>1</v>
      </c>
      <c r="B8" s="41" t="s">
        <v>319</v>
      </c>
      <c r="C8" s="42">
        <v>11400</v>
      </c>
      <c r="D8" s="28">
        <v>11400</v>
      </c>
      <c r="E8" s="9" t="s">
        <v>58</v>
      </c>
      <c r="F8" s="11"/>
      <c r="G8" s="22">
        <v>0</v>
      </c>
      <c r="H8" s="15">
        <f>D8*G8</f>
        <v>0</v>
      </c>
      <c r="I8" s="23">
        <v>0.23</v>
      </c>
      <c r="J8" s="16">
        <f t="shared" ref="J8:J15" si="0">H8*I8</f>
        <v>0</v>
      </c>
      <c r="K8" s="16">
        <f>H8+J8</f>
        <v>0</v>
      </c>
      <c r="L8" s="17">
        <f>C8*0.6</f>
        <v>6840</v>
      </c>
      <c r="M8" s="32">
        <v>6840</v>
      </c>
      <c r="N8" s="17">
        <f>C8*0.2</f>
        <v>2280</v>
      </c>
      <c r="O8" s="32">
        <v>2280</v>
      </c>
      <c r="P8" s="18">
        <f t="shared" ref="P8:P15" si="1">G8*O8</f>
        <v>0</v>
      </c>
      <c r="Q8" s="18">
        <f t="shared" ref="Q8:Q15" si="2">I8*P8</f>
        <v>0</v>
      </c>
      <c r="R8" s="18">
        <f t="shared" ref="R8:R15" si="3">P8+Q8</f>
        <v>0</v>
      </c>
    </row>
    <row r="9" spans="1:18" ht="292.5" customHeight="1" thickBot="1" x14ac:dyDescent="0.3">
      <c r="A9" s="9">
        <v>2</v>
      </c>
      <c r="B9" s="41" t="s">
        <v>320</v>
      </c>
      <c r="C9" s="42">
        <v>150</v>
      </c>
      <c r="D9" s="28">
        <v>150</v>
      </c>
      <c r="E9" s="9" t="s">
        <v>58</v>
      </c>
      <c r="F9" s="11"/>
      <c r="G9" s="22">
        <v>0</v>
      </c>
      <c r="H9" s="15">
        <f>D9*G9</f>
        <v>0</v>
      </c>
      <c r="I9" s="23">
        <v>0.23</v>
      </c>
      <c r="J9" s="16">
        <f t="shared" si="0"/>
        <v>0</v>
      </c>
      <c r="K9" s="16">
        <f>H9+J9</f>
        <v>0</v>
      </c>
      <c r="L9" s="17">
        <f>C9*0.6</f>
        <v>90</v>
      </c>
      <c r="M9" s="32">
        <v>90</v>
      </c>
      <c r="N9" s="17">
        <f>C9*0.2</f>
        <v>30</v>
      </c>
      <c r="O9" s="32">
        <v>30</v>
      </c>
      <c r="P9" s="18">
        <f t="shared" si="1"/>
        <v>0</v>
      </c>
      <c r="Q9" s="18">
        <f t="shared" si="2"/>
        <v>0</v>
      </c>
      <c r="R9" s="18">
        <f t="shared" si="3"/>
        <v>0</v>
      </c>
    </row>
    <row r="10" spans="1:18" ht="290.25" customHeight="1" thickBot="1" x14ac:dyDescent="0.3">
      <c r="A10" s="9">
        <v>3</v>
      </c>
      <c r="B10" s="41" t="s">
        <v>321</v>
      </c>
      <c r="C10" s="42">
        <v>16500</v>
      </c>
      <c r="D10" s="28">
        <v>16500</v>
      </c>
      <c r="E10" s="9" t="s">
        <v>58</v>
      </c>
      <c r="F10" s="11"/>
      <c r="G10" s="22">
        <v>0</v>
      </c>
      <c r="H10" s="15">
        <f t="shared" ref="H10:H15" si="4">D10*G10</f>
        <v>0</v>
      </c>
      <c r="I10" s="23">
        <v>0.08</v>
      </c>
      <c r="J10" s="16">
        <f t="shared" si="0"/>
        <v>0</v>
      </c>
      <c r="K10" s="16">
        <f t="shared" ref="K10:K15" si="5">H10+J10</f>
        <v>0</v>
      </c>
      <c r="L10" s="17">
        <f t="shared" ref="L10:L14" si="6">C10*0.6</f>
        <v>9900</v>
      </c>
      <c r="M10" s="32">
        <v>9900</v>
      </c>
      <c r="N10" s="17">
        <f t="shared" ref="N10:N14" si="7">C10*0.2</f>
        <v>3300</v>
      </c>
      <c r="O10" s="32">
        <v>3300</v>
      </c>
      <c r="P10" s="18">
        <f t="shared" si="1"/>
        <v>0</v>
      </c>
      <c r="Q10" s="18">
        <f t="shared" si="2"/>
        <v>0</v>
      </c>
      <c r="R10" s="18">
        <f t="shared" si="3"/>
        <v>0</v>
      </c>
    </row>
    <row r="11" spans="1:18" ht="288.75" customHeight="1" thickBot="1" x14ac:dyDescent="0.3">
      <c r="A11" s="9">
        <v>4</v>
      </c>
      <c r="B11" s="41" t="s">
        <v>322</v>
      </c>
      <c r="C11" s="42">
        <v>180</v>
      </c>
      <c r="D11" s="28">
        <v>180</v>
      </c>
      <c r="E11" s="9" t="s">
        <v>58</v>
      </c>
      <c r="F11" s="11"/>
      <c r="G11" s="22">
        <v>0</v>
      </c>
      <c r="H11" s="15">
        <f t="shared" si="4"/>
        <v>0</v>
      </c>
      <c r="I11" s="23">
        <v>0.08</v>
      </c>
      <c r="J11" s="16">
        <f t="shared" si="0"/>
        <v>0</v>
      </c>
      <c r="K11" s="16">
        <f t="shared" si="5"/>
        <v>0</v>
      </c>
      <c r="L11" s="17">
        <v>120</v>
      </c>
      <c r="M11" s="32">
        <v>120</v>
      </c>
      <c r="N11" s="17">
        <v>30</v>
      </c>
      <c r="O11" s="32">
        <v>30</v>
      </c>
      <c r="P11" s="18">
        <f t="shared" si="1"/>
        <v>0</v>
      </c>
      <c r="Q11" s="18">
        <f t="shared" si="2"/>
        <v>0</v>
      </c>
      <c r="R11" s="18">
        <f t="shared" si="3"/>
        <v>0</v>
      </c>
    </row>
    <row r="12" spans="1:18" ht="293.25" thickBot="1" x14ac:dyDescent="0.3">
      <c r="A12" s="9">
        <v>5</v>
      </c>
      <c r="B12" s="41" t="s">
        <v>323</v>
      </c>
      <c r="C12" s="42">
        <v>180</v>
      </c>
      <c r="D12" s="28">
        <v>180</v>
      </c>
      <c r="E12" s="9" t="s">
        <v>58</v>
      </c>
      <c r="F12" s="11"/>
      <c r="G12" s="22">
        <v>0</v>
      </c>
      <c r="H12" s="15">
        <f t="shared" si="4"/>
        <v>0</v>
      </c>
      <c r="I12" s="23">
        <v>0.08</v>
      </c>
      <c r="J12" s="16">
        <f t="shared" si="0"/>
        <v>0</v>
      </c>
      <c r="K12" s="16">
        <f t="shared" si="5"/>
        <v>0</v>
      </c>
      <c r="L12" s="17">
        <v>120</v>
      </c>
      <c r="M12" s="32">
        <v>120</v>
      </c>
      <c r="N12" s="17">
        <v>30</v>
      </c>
      <c r="O12" s="32">
        <v>30</v>
      </c>
      <c r="P12" s="18">
        <f t="shared" si="1"/>
        <v>0</v>
      </c>
      <c r="Q12" s="18">
        <f t="shared" si="2"/>
        <v>0</v>
      </c>
      <c r="R12" s="18">
        <f t="shared" si="3"/>
        <v>0</v>
      </c>
    </row>
    <row r="13" spans="1:18" ht="79.5" thickBot="1" x14ac:dyDescent="0.3">
      <c r="A13" s="9">
        <v>6</v>
      </c>
      <c r="B13" s="41" t="s">
        <v>324</v>
      </c>
      <c r="C13" s="42">
        <v>3300</v>
      </c>
      <c r="D13" s="28">
        <v>3300</v>
      </c>
      <c r="E13" s="9" t="s">
        <v>58</v>
      </c>
      <c r="F13" s="11"/>
      <c r="G13" s="22">
        <v>0</v>
      </c>
      <c r="H13" s="15">
        <f t="shared" si="4"/>
        <v>0</v>
      </c>
      <c r="I13" s="23">
        <v>0.08</v>
      </c>
      <c r="J13" s="16">
        <f t="shared" si="0"/>
        <v>0</v>
      </c>
      <c r="K13" s="16">
        <f t="shared" si="5"/>
        <v>0</v>
      </c>
      <c r="L13" s="17">
        <f t="shared" si="6"/>
        <v>1980</v>
      </c>
      <c r="M13" s="32">
        <v>1980</v>
      </c>
      <c r="N13" s="17">
        <f t="shared" si="7"/>
        <v>660</v>
      </c>
      <c r="O13" s="32">
        <v>660</v>
      </c>
      <c r="P13" s="18">
        <f t="shared" si="1"/>
        <v>0</v>
      </c>
      <c r="Q13" s="18">
        <f t="shared" si="2"/>
        <v>0</v>
      </c>
      <c r="R13" s="18">
        <f t="shared" si="3"/>
        <v>0</v>
      </c>
    </row>
    <row r="14" spans="1:18" ht="409.6" customHeight="1" thickBot="1" x14ac:dyDescent="0.3">
      <c r="A14" s="9">
        <v>7</v>
      </c>
      <c r="B14" s="41" t="s">
        <v>325</v>
      </c>
      <c r="C14" s="42">
        <v>2625</v>
      </c>
      <c r="D14" s="28">
        <v>2625</v>
      </c>
      <c r="E14" s="9" t="s">
        <v>58</v>
      </c>
      <c r="F14" s="11"/>
      <c r="G14" s="22">
        <v>0</v>
      </c>
      <c r="H14" s="15">
        <f t="shared" si="4"/>
        <v>0</v>
      </c>
      <c r="I14" s="23">
        <v>0.08</v>
      </c>
      <c r="J14" s="16">
        <f t="shared" si="0"/>
        <v>0</v>
      </c>
      <c r="K14" s="16">
        <f t="shared" si="5"/>
        <v>0</v>
      </c>
      <c r="L14" s="17">
        <f t="shared" si="6"/>
        <v>1575</v>
      </c>
      <c r="M14" s="32">
        <v>1575</v>
      </c>
      <c r="N14" s="17">
        <f t="shared" si="7"/>
        <v>525</v>
      </c>
      <c r="O14" s="32">
        <v>525</v>
      </c>
      <c r="P14" s="18">
        <f t="shared" si="1"/>
        <v>0</v>
      </c>
      <c r="Q14" s="18">
        <f t="shared" si="2"/>
        <v>0</v>
      </c>
      <c r="R14" s="18">
        <f t="shared" si="3"/>
        <v>0</v>
      </c>
    </row>
    <row r="15" spans="1:18" ht="45.75" thickBot="1" x14ac:dyDescent="0.3">
      <c r="A15" s="9">
        <v>8</v>
      </c>
      <c r="B15" s="41" t="s">
        <v>326</v>
      </c>
      <c r="C15" s="42">
        <v>14310</v>
      </c>
      <c r="D15" s="28">
        <v>14310</v>
      </c>
      <c r="E15" s="9" t="s">
        <v>58</v>
      </c>
      <c r="F15" s="11"/>
      <c r="G15" s="22">
        <v>0</v>
      </c>
      <c r="H15" s="15">
        <f t="shared" si="4"/>
        <v>0</v>
      </c>
      <c r="I15" s="23">
        <v>0.08</v>
      </c>
      <c r="J15" s="16">
        <f t="shared" si="0"/>
        <v>0</v>
      </c>
      <c r="K15" s="16">
        <f t="shared" si="5"/>
        <v>0</v>
      </c>
      <c r="L15" s="17">
        <v>8580</v>
      </c>
      <c r="M15" s="32">
        <v>8580</v>
      </c>
      <c r="N15" s="17">
        <v>2850</v>
      </c>
      <c r="O15" s="32">
        <v>2850</v>
      </c>
      <c r="P15" s="18">
        <f t="shared" si="1"/>
        <v>0</v>
      </c>
      <c r="Q15" s="18">
        <f t="shared" si="2"/>
        <v>0</v>
      </c>
      <c r="R15" s="18">
        <f t="shared" si="3"/>
        <v>0</v>
      </c>
    </row>
    <row r="16" spans="1:18" x14ac:dyDescent="0.25">
      <c r="A16" s="58"/>
      <c r="B16" s="59"/>
      <c r="C16" s="59"/>
      <c r="D16" s="59"/>
      <c r="E16" s="59"/>
      <c r="F16" s="59"/>
      <c r="G16" s="60"/>
      <c r="H16" s="64">
        <f>SUM(H8:H15)</f>
        <v>0</v>
      </c>
      <c r="I16" s="66"/>
      <c r="J16" s="68"/>
      <c r="K16" s="70">
        <f>SUM(K8:K15)</f>
        <v>0</v>
      </c>
      <c r="L16" s="25"/>
      <c r="M16" s="72"/>
      <c r="N16" s="27"/>
      <c r="O16" s="72"/>
      <c r="P16" s="64">
        <f>SUM(P8:P15)</f>
        <v>0</v>
      </c>
      <c r="Q16" s="21"/>
      <c r="R16" s="64">
        <f>SUM(R8:R15)</f>
        <v>0</v>
      </c>
    </row>
    <row r="17" spans="1:19" ht="15.75" thickBot="1" x14ac:dyDescent="0.3">
      <c r="A17" s="61" t="s">
        <v>54</v>
      </c>
      <c r="B17" s="62"/>
      <c r="C17" s="62"/>
      <c r="D17" s="62"/>
      <c r="E17" s="62"/>
      <c r="F17" s="62"/>
      <c r="G17" s="63"/>
      <c r="H17" s="65"/>
      <c r="I17" s="67"/>
      <c r="J17" s="69"/>
      <c r="K17" s="71"/>
      <c r="L17" s="26"/>
      <c r="M17" s="73"/>
      <c r="N17" s="20"/>
      <c r="O17" s="73"/>
      <c r="P17" s="65"/>
      <c r="Q17" s="20"/>
      <c r="R17" s="65"/>
    </row>
    <row r="18" spans="1:19" x14ac:dyDescent="0.25">
      <c r="A18" s="13"/>
    </row>
    <row r="19" spans="1:19" x14ac:dyDescent="0.25">
      <c r="A19" s="54" t="s">
        <v>55</v>
      </c>
      <c r="B19" s="54"/>
      <c r="C19" s="54"/>
      <c r="D19" s="54"/>
      <c r="E19" s="54"/>
      <c r="F19" s="54"/>
      <c r="G19" s="54"/>
      <c r="H19" s="54"/>
      <c r="I19" s="54"/>
      <c r="J19" s="54"/>
      <c r="K19" s="54"/>
      <c r="L19" s="54"/>
      <c r="M19" s="54"/>
      <c r="N19" s="54"/>
      <c r="O19" s="54"/>
      <c r="P19" s="54"/>
      <c r="Q19" s="19"/>
    </row>
    <row r="22" spans="1:19" x14ac:dyDescent="0.25">
      <c r="A22" s="50" t="s">
        <v>327</v>
      </c>
    </row>
    <row r="26" spans="1:19" x14ac:dyDescent="0.25">
      <c r="A26" s="24"/>
      <c r="B26" t="s">
        <v>385</v>
      </c>
    </row>
    <row r="27" spans="1:19" x14ac:dyDescent="0.25">
      <c r="A27" s="33"/>
      <c r="B27" s="53" t="s">
        <v>209</v>
      </c>
      <c r="C27" s="53"/>
      <c r="D27" s="53"/>
      <c r="E27" s="53"/>
      <c r="F27" s="53"/>
      <c r="G27" s="53"/>
      <c r="H27" s="53"/>
      <c r="I27" s="53"/>
      <c r="J27" s="53"/>
      <c r="K27" s="53"/>
      <c r="L27" s="53"/>
      <c r="M27" s="53"/>
      <c r="N27" s="53"/>
      <c r="O27" s="53"/>
      <c r="P27" s="53"/>
      <c r="Q27" s="53"/>
      <c r="R27" s="53"/>
      <c r="S27" s="53"/>
    </row>
    <row r="28" spans="1:19" ht="45" customHeight="1" x14ac:dyDescent="0.25">
      <c r="A28" s="52" t="s">
        <v>386</v>
      </c>
    </row>
  </sheetData>
  <mergeCells count="26">
    <mergeCell ref="M3:M6"/>
    <mergeCell ref="N3:N6"/>
    <mergeCell ref="O3:O6"/>
    <mergeCell ref="P3:P6"/>
    <mergeCell ref="A3:A6"/>
    <mergeCell ref="C3:C6"/>
    <mergeCell ref="D3:D6"/>
    <mergeCell ref="F3:F6"/>
    <mergeCell ref="I3:I6"/>
    <mergeCell ref="J3:J6"/>
    <mergeCell ref="B27:S27"/>
    <mergeCell ref="R16:R17"/>
    <mergeCell ref="A17:G17"/>
    <mergeCell ref="A19:P19"/>
    <mergeCell ref="Q3:Q6"/>
    <mergeCell ref="R3:R6"/>
    <mergeCell ref="A16:G16"/>
    <mergeCell ref="H16:H17"/>
    <mergeCell ref="I16:I17"/>
    <mergeCell ref="J16:J17"/>
    <mergeCell ref="K16:K17"/>
    <mergeCell ref="M16:M17"/>
    <mergeCell ref="O16:O17"/>
    <mergeCell ref="P16:P17"/>
    <mergeCell ref="K3:K6"/>
    <mergeCell ref="L3:L6"/>
  </mergeCells>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28"/>
  <sheetViews>
    <sheetView topLeftCell="A16" workbookViewId="0">
      <selection activeCell="A26" sqref="A26:S28"/>
    </sheetView>
  </sheetViews>
  <sheetFormatPr defaultRowHeight="15" x14ac:dyDescent="0.25"/>
  <sheetData>
    <row r="3" spans="1:18" ht="15.75" thickBot="1" x14ac:dyDescent="0.3">
      <c r="A3" s="51" t="s">
        <v>375</v>
      </c>
    </row>
    <row r="4" spans="1:18" ht="36" x14ac:dyDescent="0.25">
      <c r="A4" s="55" t="s">
        <v>1</v>
      </c>
      <c r="B4" s="3" t="s">
        <v>2</v>
      </c>
      <c r="C4" s="55" t="s">
        <v>74</v>
      </c>
      <c r="D4" s="55" t="s">
        <v>75</v>
      </c>
      <c r="E4" s="3"/>
      <c r="F4" s="55" t="s">
        <v>383</v>
      </c>
      <c r="G4" s="7" t="s">
        <v>4</v>
      </c>
      <c r="H4" s="3" t="s">
        <v>6</v>
      </c>
      <c r="I4" s="55" t="s">
        <v>8</v>
      </c>
      <c r="J4" s="55" t="s">
        <v>71</v>
      </c>
      <c r="K4" s="55" t="s">
        <v>72</v>
      </c>
      <c r="L4" s="55" t="s">
        <v>68</v>
      </c>
      <c r="M4" s="55" t="s">
        <v>76</v>
      </c>
      <c r="N4" s="55" t="s">
        <v>77</v>
      </c>
      <c r="O4" s="55" t="s">
        <v>78</v>
      </c>
      <c r="P4" s="55" t="s">
        <v>69</v>
      </c>
      <c r="Q4" s="55" t="s">
        <v>73</v>
      </c>
      <c r="R4" s="55" t="s">
        <v>70</v>
      </c>
    </row>
    <row r="5" spans="1:18" ht="24" x14ac:dyDescent="0.25">
      <c r="A5" s="56"/>
      <c r="B5" s="6" t="s">
        <v>3</v>
      </c>
      <c r="C5" s="56"/>
      <c r="D5" s="56"/>
      <c r="E5" s="6" t="s">
        <v>56</v>
      </c>
      <c r="F5" s="56"/>
      <c r="G5" s="6" t="s">
        <v>5</v>
      </c>
      <c r="H5" s="6" t="s">
        <v>7</v>
      </c>
      <c r="I5" s="56"/>
      <c r="J5" s="56"/>
      <c r="K5" s="56"/>
      <c r="L5" s="56"/>
      <c r="M5" s="56"/>
      <c r="N5" s="56"/>
      <c r="O5" s="56"/>
      <c r="P5" s="56"/>
      <c r="Q5" s="56"/>
      <c r="R5" s="56"/>
    </row>
    <row r="6" spans="1:18" ht="48" x14ac:dyDescent="0.25">
      <c r="A6" s="56"/>
      <c r="B6" s="4"/>
      <c r="C6" s="56"/>
      <c r="D6" s="56"/>
      <c r="E6" s="4"/>
      <c r="F6" s="56"/>
      <c r="G6" s="6" t="s">
        <v>79</v>
      </c>
      <c r="H6" s="4"/>
      <c r="I6" s="56"/>
      <c r="J6" s="56"/>
      <c r="K6" s="56"/>
      <c r="L6" s="56"/>
      <c r="M6" s="56"/>
      <c r="N6" s="56"/>
      <c r="O6" s="56"/>
      <c r="P6" s="56"/>
      <c r="Q6" s="56"/>
      <c r="R6" s="56"/>
    </row>
    <row r="7" spans="1:18" ht="15.75" thickBot="1" x14ac:dyDescent="0.3">
      <c r="A7" s="57"/>
      <c r="B7" s="5"/>
      <c r="C7" s="57"/>
      <c r="D7" s="57"/>
      <c r="E7" s="5"/>
      <c r="F7" s="57"/>
      <c r="G7" s="5"/>
      <c r="H7" s="5"/>
      <c r="I7" s="57"/>
      <c r="J7" s="57"/>
      <c r="K7" s="57"/>
      <c r="L7" s="57"/>
      <c r="M7" s="57"/>
      <c r="N7" s="57"/>
      <c r="O7" s="57"/>
      <c r="P7" s="57"/>
      <c r="Q7" s="57"/>
      <c r="R7" s="57"/>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84" customHeight="1" thickBot="1" x14ac:dyDescent="0.3">
      <c r="A9" s="9">
        <v>1</v>
      </c>
      <c r="B9" s="41" t="s">
        <v>330</v>
      </c>
      <c r="C9" s="42">
        <v>0</v>
      </c>
      <c r="D9" s="28">
        <v>0</v>
      </c>
      <c r="E9" s="9" t="s">
        <v>58</v>
      </c>
      <c r="F9" s="11"/>
      <c r="G9" s="22">
        <v>0</v>
      </c>
      <c r="H9" s="15">
        <f>D9*G9</f>
        <v>0</v>
      </c>
      <c r="I9" s="23">
        <v>0.08</v>
      </c>
      <c r="J9" s="16">
        <f t="shared" ref="J9:J16" si="0">H9*I9</f>
        <v>0</v>
      </c>
      <c r="K9" s="16">
        <f>H9+J9</f>
        <v>0</v>
      </c>
      <c r="L9" s="17">
        <v>0</v>
      </c>
      <c r="M9" s="32">
        <v>0</v>
      </c>
      <c r="N9" s="17">
        <v>2</v>
      </c>
      <c r="O9" s="32">
        <v>2</v>
      </c>
      <c r="P9" s="18">
        <f t="shared" ref="P9:P16" si="1">G9*O9</f>
        <v>0</v>
      </c>
      <c r="Q9" s="18">
        <f t="shared" ref="Q9:Q16" si="2">I9*P9</f>
        <v>0</v>
      </c>
      <c r="R9" s="18">
        <f t="shared" ref="R9:R16" si="3">P9+Q9</f>
        <v>0</v>
      </c>
    </row>
    <row r="10" spans="1:18" ht="78.75" customHeight="1" thickBot="1" x14ac:dyDescent="0.3">
      <c r="A10" s="9">
        <v>2</v>
      </c>
      <c r="B10" s="41" t="s">
        <v>331</v>
      </c>
      <c r="C10" s="42">
        <v>0</v>
      </c>
      <c r="D10" s="28">
        <v>0</v>
      </c>
      <c r="E10" s="9" t="s">
        <v>58</v>
      </c>
      <c r="F10" s="11"/>
      <c r="G10" s="22">
        <v>0</v>
      </c>
      <c r="H10" s="15">
        <f>D10*G10</f>
        <v>0</v>
      </c>
      <c r="I10" s="23">
        <v>0.08</v>
      </c>
      <c r="J10" s="16">
        <f t="shared" si="0"/>
        <v>0</v>
      </c>
      <c r="K10" s="16">
        <f>H10+J10</f>
        <v>0</v>
      </c>
      <c r="L10" s="17">
        <v>0</v>
      </c>
      <c r="M10" s="32">
        <v>0</v>
      </c>
      <c r="N10" s="17">
        <v>2</v>
      </c>
      <c r="O10" s="32">
        <v>2</v>
      </c>
      <c r="P10" s="18">
        <f t="shared" si="1"/>
        <v>0</v>
      </c>
      <c r="Q10" s="18">
        <f t="shared" si="2"/>
        <v>0</v>
      </c>
      <c r="R10" s="18">
        <f t="shared" si="3"/>
        <v>0</v>
      </c>
    </row>
    <row r="11" spans="1:18" ht="60" customHeight="1" thickBot="1" x14ac:dyDescent="0.3">
      <c r="A11" s="9">
        <v>3</v>
      </c>
      <c r="B11" s="41" t="s">
        <v>332</v>
      </c>
      <c r="C11" s="42">
        <v>0</v>
      </c>
      <c r="D11" s="28">
        <v>0</v>
      </c>
      <c r="E11" s="9" t="s">
        <v>58</v>
      </c>
      <c r="F11" s="11"/>
      <c r="G11" s="22">
        <v>0</v>
      </c>
      <c r="H11" s="15">
        <f t="shared" ref="H11:H16" si="4">D11*G11</f>
        <v>0</v>
      </c>
      <c r="I11" s="23">
        <v>0.08</v>
      </c>
      <c r="J11" s="16">
        <f t="shared" si="0"/>
        <v>0</v>
      </c>
      <c r="K11" s="16">
        <f t="shared" ref="K11:K16" si="5">H11+J11</f>
        <v>0</v>
      </c>
      <c r="L11" s="17">
        <v>0</v>
      </c>
      <c r="M11" s="32">
        <v>0</v>
      </c>
      <c r="N11" s="17">
        <v>2</v>
      </c>
      <c r="O11" s="32">
        <v>2</v>
      </c>
      <c r="P11" s="18">
        <f t="shared" si="1"/>
        <v>0</v>
      </c>
      <c r="Q11" s="18">
        <f t="shared" si="2"/>
        <v>0</v>
      </c>
      <c r="R11" s="18">
        <f t="shared" si="3"/>
        <v>0</v>
      </c>
    </row>
    <row r="12" spans="1:18" ht="80.25" customHeight="1" thickBot="1" x14ac:dyDescent="0.3">
      <c r="A12" s="9">
        <v>4</v>
      </c>
      <c r="B12" s="41" t="s">
        <v>333</v>
      </c>
      <c r="C12" s="42">
        <v>0</v>
      </c>
      <c r="D12" s="28">
        <v>0</v>
      </c>
      <c r="E12" s="9" t="s">
        <v>58</v>
      </c>
      <c r="F12" s="11"/>
      <c r="G12" s="22">
        <v>0</v>
      </c>
      <c r="H12" s="15">
        <f t="shared" si="4"/>
        <v>0</v>
      </c>
      <c r="I12" s="23">
        <v>0.08</v>
      </c>
      <c r="J12" s="16">
        <f t="shared" si="0"/>
        <v>0</v>
      </c>
      <c r="K12" s="16">
        <f t="shared" si="5"/>
        <v>0</v>
      </c>
      <c r="L12" s="17">
        <v>0</v>
      </c>
      <c r="M12" s="32">
        <v>0</v>
      </c>
      <c r="N12" s="17">
        <v>2</v>
      </c>
      <c r="O12" s="32">
        <v>2</v>
      </c>
      <c r="P12" s="18">
        <f t="shared" si="1"/>
        <v>0</v>
      </c>
      <c r="Q12" s="18">
        <f t="shared" si="2"/>
        <v>0</v>
      </c>
      <c r="R12" s="18">
        <f t="shared" si="3"/>
        <v>0</v>
      </c>
    </row>
    <row r="13" spans="1:18" ht="75.75" customHeight="1" thickBot="1" x14ac:dyDescent="0.3">
      <c r="A13" s="9">
        <v>5</v>
      </c>
      <c r="B13" s="41" t="s">
        <v>334</v>
      </c>
      <c r="C13" s="42">
        <v>10</v>
      </c>
      <c r="D13" s="28">
        <v>10</v>
      </c>
      <c r="E13" s="9" t="s">
        <v>58</v>
      </c>
      <c r="F13" s="11"/>
      <c r="G13" s="22">
        <v>0</v>
      </c>
      <c r="H13" s="15">
        <f t="shared" si="4"/>
        <v>0</v>
      </c>
      <c r="I13" s="23">
        <v>0.08</v>
      </c>
      <c r="J13" s="16">
        <f t="shared" si="0"/>
        <v>0</v>
      </c>
      <c r="K13" s="16">
        <f t="shared" si="5"/>
        <v>0</v>
      </c>
      <c r="L13" s="17">
        <f t="shared" ref="L13:L16" si="6">C13*0.6</f>
        <v>6</v>
      </c>
      <c r="M13" s="32">
        <v>6</v>
      </c>
      <c r="N13" s="17">
        <f t="shared" ref="N13" si="7">C13*0.2</f>
        <v>2</v>
      </c>
      <c r="O13" s="32">
        <v>2</v>
      </c>
      <c r="P13" s="18">
        <f t="shared" si="1"/>
        <v>0</v>
      </c>
      <c r="Q13" s="18">
        <f t="shared" si="2"/>
        <v>0</v>
      </c>
      <c r="R13" s="18">
        <f t="shared" si="3"/>
        <v>0</v>
      </c>
    </row>
    <row r="14" spans="1:18" ht="68.25" thickBot="1" x14ac:dyDescent="0.3">
      <c r="A14" s="9">
        <v>6</v>
      </c>
      <c r="B14" s="41" t="s">
        <v>335</v>
      </c>
      <c r="C14" s="42">
        <v>0</v>
      </c>
      <c r="D14" s="28">
        <v>0</v>
      </c>
      <c r="E14" s="9" t="s">
        <v>58</v>
      </c>
      <c r="F14" s="11"/>
      <c r="G14" s="22">
        <v>0</v>
      </c>
      <c r="H14" s="15">
        <f t="shared" si="4"/>
        <v>0</v>
      </c>
      <c r="I14" s="23">
        <v>0.08</v>
      </c>
      <c r="J14" s="16">
        <f t="shared" si="0"/>
        <v>0</v>
      </c>
      <c r="K14" s="16">
        <f t="shared" si="5"/>
        <v>0</v>
      </c>
      <c r="L14" s="17">
        <v>0</v>
      </c>
      <c r="M14" s="32">
        <v>0</v>
      </c>
      <c r="N14" s="17">
        <v>2</v>
      </c>
      <c r="O14" s="32">
        <v>2</v>
      </c>
      <c r="P14" s="18">
        <f t="shared" si="1"/>
        <v>0</v>
      </c>
      <c r="Q14" s="18">
        <f t="shared" si="2"/>
        <v>0</v>
      </c>
      <c r="R14" s="18">
        <f t="shared" si="3"/>
        <v>0</v>
      </c>
    </row>
    <row r="15" spans="1:18" ht="68.25" thickBot="1" x14ac:dyDescent="0.3">
      <c r="A15" s="9">
        <v>7</v>
      </c>
      <c r="B15" s="41" t="s">
        <v>336</v>
      </c>
      <c r="C15" s="42">
        <v>0</v>
      </c>
      <c r="D15" s="28">
        <v>0</v>
      </c>
      <c r="E15" s="9" t="s">
        <v>58</v>
      </c>
      <c r="F15" s="11"/>
      <c r="G15" s="22">
        <v>0</v>
      </c>
      <c r="H15" s="15">
        <f t="shared" si="4"/>
        <v>0</v>
      </c>
      <c r="I15" s="23">
        <v>0.08</v>
      </c>
      <c r="J15" s="16">
        <f t="shared" si="0"/>
        <v>0</v>
      </c>
      <c r="K15" s="16">
        <f t="shared" si="5"/>
        <v>0</v>
      </c>
      <c r="L15" s="17">
        <v>0</v>
      </c>
      <c r="M15" s="32">
        <v>0</v>
      </c>
      <c r="N15" s="17">
        <v>2</v>
      </c>
      <c r="O15" s="32">
        <v>2</v>
      </c>
      <c r="P15" s="18">
        <f t="shared" si="1"/>
        <v>0</v>
      </c>
      <c r="Q15" s="18">
        <f t="shared" si="2"/>
        <v>0</v>
      </c>
      <c r="R15" s="18">
        <f t="shared" si="3"/>
        <v>0</v>
      </c>
    </row>
    <row r="16" spans="1:18" ht="68.25" thickBot="1" x14ac:dyDescent="0.3">
      <c r="A16" s="9">
        <v>8</v>
      </c>
      <c r="B16" s="41" t="s">
        <v>337</v>
      </c>
      <c r="C16" s="42">
        <v>0</v>
      </c>
      <c r="D16" s="28">
        <v>0</v>
      </c>
      <c r="E16" s="9" t="s">
        <v>58</v>
      </c>
      <c r="F16" s="11"/>
      <c r="G16" s="22">
        <v>0</v>
      </c>
      <c r="H16" s="15">
        <f t="shared" si="4"/>
        <v>0</v>
      </c>
      <c r="I16" s="23">
        <v>0.08</v>
      </c>
      <c r="J16" s="16">
        <f t="shared" si="0"/>
        <v>0</v>
      </c>
      <c r="K16" s="16">
        <f t="shared" si="5"/>
        <v>0</v>
      </c>
      <c r="L16" s="17">
        <f t="shared" si="6"/>
        <v>0</v>
      </c>
      <c r="M16" s="32">
        <v>0</v>
      </c>
      <c r="N16" s="17">
        <v>2</v>
      </c>
      <c r="O16" s="32">
        <v>2</v>
      </c>
      <c r="P16" s="18">
        <f t="shared" si="1"/>
        <v>0</v>
      </c>
      <c r="Q16" s="18">
        <f t="shared" si="2"/>
        <v>0</v>
      </c>
      <c r="R16" s="18">
        <f t="shared" si="3"/>
        <v>0</v>
      </c>
    </row>
    <row r="17" spans="1:19" x14ac:dyDescent="0.25">
      <c r="A17" s="58"/>
      <c r="B17" s="59"/>
      <c r="C17" s="59"/>
      <c r="D17" s="59"/>
      <c r="E17" s="59"/>
      <c r="F17" s="59"/>
      <c r="G17" s="60"/>
      <c r="H17" s="64">
        <f>SUM(H9:H16)</f>
        <v>0</v>
      </c>
      <c r="I17" s="66"/>
      <c r="J17" s="68"/>
      <c r="K17" s="70">
        <f>SUM(K9:K16)</f>
        <v>0</v>
      </c>
      <c r="L17" s="25"/>
      <c r="M17" s="72"/>
      <c r="N17" s="27"/>
      <c r="O17" s="72"/>
      <c r="P17" s="64">
        <f>SUM(P9:P16)</f>
        <v>0</v>
      </c>
      <c r="Q17" s="21"/>
      <c r="R17" s="64">
        <f>SUM(R9:R16)</f>
        <v>0</v>
      </c>
    </row>
    <row r="18" spans="1:19" ht="15.75" thickBot="1" x14ac:dyDescent="0.3">
      <c r="A18" s="61" t="s">
        <v>54</v>
      </c>
      <c r="B18" s="62"/>
      <c r="C18" s="62"/>
      <c r="D18" s="62"/>
      <c r="E18" s="62"/>
      <c r="F18" s="62"/>
      <c r="G18" s="63"/>
      <c r="H18" s="65"/>
      <c r="I18" s="67"/>
      <c r="J18" s="69"/>
      <c r="K18" s="71"/>
      <c r="L18" s="26"/>
      <c r="M18" s="73"/>
      <c r="N18" s="20"/>
      <c r="O18" s="73"/>
      <c r="P18" s="65"/>
      <c r="Q18" s="20"/>
      <c r="R18" s="65"/>
    </row>
    <row r="19" spans="1:19" x14ac:dyDescent="0.25">
      <c r="A19" s="13"/>
    </row>
    <row r="20" spans="1:19" x14ac:dyDescent="0.25">
      <c r="A20" s="54" t="s">
        <v>55</v>
      </c>
      <c r="B20" s="54"/>
      <c r="C20" s="54"/>
      <c r="D20" s="54"/>
      <c r="E20" s="54"/>
      <c r="F20" s="54"/>
      <c r="G20" s="54"/>
      <c r="H20" s="54"/>
      <c r="I20" s="54"/>
      <c r="J20" s="54"/>
      <c r="K20" s="54"/>
      <c r="L20" s="54"/>
      <c r="M20" s="54"/>
      <c r="N20" s="54"/>
      <c r="O20" s="54"/>
      <c r="P20" s="54"/>
      <c r="Q20" s="19"/>
    </row>
    <row r="26" spans="1:19" x14ac:dyDescent="0.25">
      <c r="A26" s="24"/>
      <c r="B26" t="s">
        <v>385</v>
      </c>
    </row>
    <row r="27" spans="1:19" x14ac:dyDescent="0.25">
      <c r="A27" s="33"/>
      <c r="B27" s="53" t="s">
        <v>209</v>
      </c>
      <c r="C27" s="53"/>
      <c r="D27" s="53"/>
      <c r="E27" s="53"/>
      <c r="F27" s="53"/>
      <c r="G27" s="53"/>
      <c r="H27" s="53"/>
      <c r="I27" s="53"/>
      <c r="J27" s="53"/>
      <c r="K27" s="53"/>
      <c r="L27" s="53"/>
      <c r="M27" s="53"/>
      <c r="N27" s="53"/>
      <c r="O27" s="53"/>
      <c r="P27" s="53"/>
      <c r="Q27" s="53"/>
      <c r="R27" s="53"/>
      <c r="S27" s="53"/>
    </row>
    <row r="28" spans="1:19" ht="37.5" customHeight="1" x14ac:dyDescent="0.25">
      <c r="A28" s="52" t="s">
        <v>386</v>
      </c>
    </row>
  </sheetData>
  <mergeCells count="26">
    <mergeCell ref="M4:M7"/>
    <mergeCell ref="N4:N7"/>
    <mergeCell ref="O4:O7"/>
    <mergeCell ref="P4:P7"/>
    <mergeCell ref="A4:A7"/>
    <mergeCell ref="C4:C7"/>
    <mergeCell ref="D4:D7"/>
    <mergeCell ref="F4:F7"/>
    <mergeCell ref="I4:I7"/>
    <mergeCell ref="J4:J7"/>
    <mergeCell ref="B27:S27"/>
    <mergeCell ref="R17:R18"/>
    <mergeCell ref="A18:G18"/>
    <mergeCell ref="A20:P20"/>
    <mergeCell ref="Q4:Q7"/>
    <mergeCell ref="R4:R7"/>
    <mergeCell ref="A17:G17"/>
    <mergeCell ref="H17:H18"/>
    <mergeCell ref="I17:I18"/>
    <mergeCell ref="J17:J18"/>
    <mergeCell ref="K17:K18"/>
    <mergeCell ref="M17:M18"/>
    <mergeCell ref="O17:O18"/>
    <mergeCell ref="P17:P18"/>
    <mergeCell ref="K4:K7"/>
    <mergeCell ref="L4:L7"/>
  </mergeCell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32"/>
  <sheetViews>
    <sheetView topLeftCell="A22" workbookViewId="0">
      <selection activeCell="A30" sqref="A30:S32"/>
    </sheetView>
  </sheetViews>
  <sheetFormatPr defaultRowHeight="15" x14ac:dyDescent="0.25"/>
  <cols>
    <col min="2" max="2" width="10.85546875" customWidth="1"/>
  </cols>
  <sheetData>
    <row r="2" spans="1:19" ht="15.75" thickBot="1" x14ac:dyDescent="0.3">
      <c r="A2" s="51" t="s">
        <v>376</v>
      </c>
    </row>
    <row r="3" spans="1:19" ht="25.5" customHeight="1"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233</v>
      </c>
      <c r="S3" s="55" t="s">
        <v>231</v>
      </c>
    </row>
    <row r="4" spans="1:19" ht="24" x14ac:dyDescent="0.25">
      <c r="A4" s="56"/>
      <c r="B4" s="6" t="s">
        <v>3</v>
      </c>
      <c r="C4" s="56"/>
      <c r="D4" s="56"/>
      <c r="E4" s="6" t="s">
        <v>56</v>
      </c>
      <c r="F4" s="56"/>
      <c r="G4" s="6" t="s">
        <v>5</v>
      </c>
      <c r="H4" s="6" t="s">
        <v>7</v>
      </c>
      <c r="I4" s="56"/>
      <c r="J4" s="56"/>
      <c r="K4" s="56"/>
      <c r="L4" s="56"/>
      <c r="M4" s="56"/>
      <c r="N4" s="56"/>
      <c r="O4" s="56"/>
      <c r="P4" s="56"/>
      <c r="Q4" s="56"/>
      <c r="R4" s="56"/>
      <c r="S4" s="56"/>
    </row>
    <row r="5" spans="1:19" ht="48" x14ac:dyDescent="0.25">
      <c r="A5" s="56"/>
      <c r="B5" s="4"/>
      <c r="C5" s="56"/>
      <c r="D5" s="56"/>
      <c r="E5" s="4"/>
      <c r="F5" s="56"/>
      <c r="G5" s="6" t="s">
        <v>79</v>
      </c>
      <c r="H5" s="4"/>
      <c r="I5" s="56"/>
      <c r="J5" s="56"/>
      <c r="K5" s="56"/>
      <c r="L5" s="56"/>
      <c r="M5" s="56"/>
      <c r="N5" s="56"/>
      <c r="O5" s="56"/>
      <c r="P5" s="56"/>
      <c r="Q5" s="56"/>
      <c r="R5" s="56"/>
      <c r="S5" s="56"/>
    </row>
    <row r="6" spans="1:19" ht="15.75" thickBot="1" x14ac:dyDescent="0.3">
      <c r="A6" s="57"/>
      <c r="B6" s="5"/>
      <c r="C6" s="57"/>
      <c r="D6" s="57"/>
      <c r="E6" s="5"/>
      <c r="F6" s="57"/>
      <c r="G6" s="5"/>
      <c r="H6" s="5"/>
      <c r="I6" s="57"/>
      <c r="J6" s="57"/>
      <c r="K6" s="57"/>
      <c r="L6" s="57"/>
      <c r="M6" s="57"/>
      <c r="N6" s="57"/>
      <c r="O6" s="57"/>
      <c r="P6" s="57"/>
      <c r="Q6" s="57"/>
      <c r="R6" s="57"/>
      <c r="S6" s="57"/>
    </row>
    <row r="7" spans="1:19" ht="15.75" thickBot="1" x14ac:dyDescent="0.3">
      <c r="A7" s="8">
        <v>1</v>
      </c>
      <c r="B7" s="8">
        <v>2</v>
      </c>
      <c r="C7" s="8">
        <v>3</v>
      </c>
      <c r="D7" s="8">
        <v>4</v>
      </c>
      <c r="E7" s="8">
        <v>5</v>
      </c>
      <c r="F7" s="8">
        <v>6</v>
      </c>
      <c r="G7" s="8">
        <v>7</v>
      </c>
      <c r="H7" s="8">
        <v>8</v>
      </c>
      <c r="I7" s="8">
        <v>9</v>
      </c>
      <c r="J7" s="8">
        <v>10</v>
      </c>
      <c r="K7" s="8">
        <v>11</v>
      </c>
      <c r="L7" s="8">
        <v>12</v>
      </c>
      <c r="M7" s="8">
        <v>13</v>
      </c>
      <c r="N7" s="8">
        <v>2</v>
      </c>
      <c r="O7" s="8">
        <v>15</v>
      </c>
      <c r="P7" s="8">
        <v>16</v>
      </c>
      <c r="Q7" s="8">
        <v>17</v>
      </c>
      <c r="R7" s="6">
        <v>18</v>
      </c>
      <c r="S7" s="6">
        <v>19</v>
      </c>
    </row>
    <row r="8" spans="1:19" ht="78" customHeight="1" thickBot="1" x14ac:dyDescent="0.3">
      <c r="A8" s="9" t="s">
        <v>9</v>
      </c>
      <c r="B8" s="10" t="s">
        <v>338</v>
      </c>
      <c r="C8" s="10">
        <v>6</v>
      </c>
      <c r="D8" s="31">
        <v>6</v>
      </c>
      <c r="E8" s="9" t="s">
        <v>58</v>
      </c>
      <c r="F8" s="11"/>
      <c r="G8" s="22">
        <v>0</v>
      </c>
      <c r="H8" s="15">
        <f>D8*G8</f>
        <v>0</v>
      </c>
      <c r="I8" s="23">
        <v>0.23</v>
      </c>
      <c r="J8" s="16">
        <f t="shared" ref="J8:J24" si="0">H8*I8</f>
        <v>0</v>
      </c>
      <c r="K8" s="16">
        <f>H8+J8</f>
        <v>0</v>
      </c>
      <c r="L8" s="17">
        <v>4</v>
      </c>
      <c r="M8" s="32">
        <v>4</v>
      </c>
      <c r="N8" s="17">
        <v>2</v>
      </c>
      <c r="O8" s="32">
        <v>2</v>
      </c>
      <c r="P8" s="18">
        <f t="shared" ref="P8:P24" si="1">G8*O8</f>
        <v>0</v>
      </c>
      <c r="Q8" s="18">
        <f t="shared" ref="Q8:Q24" si="2">I8*P8</f>
        <v>0</v>
      </c>
      <c r="R8" s="18">
        <f>P8+Q8</f>
        <v>0</v>
      </c>
      <c r="S8" s="17"/>
    </row>
    <row r="9" spans="1:19" ht="70.5" customHeight="1" thickBot="1" x14ac:dyDescent="0.3">
      <c r="A9" s="9" t="s">
        <v>11</v>
      </c>
      <c r="B9" s="10" t="s">
        <v>339</v>
      </c>
      <c r="C9" s="10">
        <v>0</v>
      </c>
      <c r="D9" s="31">
        <v>0</v>
      </c>
      <c r="E9" s="9" t="s">
        <v>58</v>
      </c>
      <c r="F9" s="11"/>
      <c r="G9" s="22">
        <v>0</v>
      </c>
      <c r="H9" s="15">
        <f>D9*G9</f>
        <v>0</v>
      </c>
      <c r="I9" s="23">
        <v>0.23</v>
      </c>
      <c r="J9" s="16">
        <f t="shared" si="0"/>
        <v>0</v>
      </c>
      <c r="K9" s="16">
        <f>H9+J9</f>
        <v>0</v>
      </c>
      <c r="L9" s="17">
        <f>C9*0.6</f>
        <v>0</v>
      </c>
      <c r="M9" s="32">
        <v>0</v>
      </c>
      <c r="N9" s="17">
        <v>2</v>
      </c>
      <c r="O9" s="32">
        <v>2</v>
      </c>
      <c r="P9" s="18">
        <f t="shared" si="1"/>
        <v>0</v>
      </c>
      <c r="Q9" s="18">
        <f t="shared" si="2"/>
        <v>0</v>
      </c>
      <c r="R9" s="18">
        <f>P9+Q9</f>
        <v>0</v>
      </c>
      <c r="S9" s="17"/>
    </row>
    <row r="10" spans="1:19" ht="102.75" thickBot="1" x14ac:dyDescent="0.3">
      <c r="A10" s="9" t="s">
        <v>13</v>
      </c>
      <c r="B10" s="10" t="s">
        <v>340</v>
      </c>
      <c r="C10" s="10">
        <v>8</v>
      </c>
      <c r="D10" s="31">
        <v>8</v>
      </c>
      <c r="E10" s="9" t="s">
        <v>58</v>
      </c>
      <c r="F10" s="11"/>
      <c r="G10" s="22">
        <v>0</v>
      </c>
      <c r="H10" s="15">
        <f t="shared" ref="H10:H24" si="3">D10*G10</f>
        <v>0</v>
      </c>
      <c r="I10" s="23">
        <v>0.08</v>
      </c>
      <c r="J10" s="16">
        <f t="shared" si="0"/>
        <v>0</v>
      </c>
      <c r="K10" s="16">
        <f t="shared" ref="K10:K24" si="4">H10+J10</f>
        <v>0</v>
      </c>
      <c r="L10" s="17">
        <v>5</v>
      </c>
      <c r="M10" s="32">
        <v>5</v>
      </c>
      <c r="N10" s="17">
        <v>2</v>
      </c>
      <c r="O10" s="32">
        <v>2</v>
      </c>
      <c r="P10" s="18">
        <f t="shared" si="1"/>
        <v>0</v>
      </c>
      <c r="Q10" s="18">
        <f t="shared" si="2"/>
        <v>0</v>
      </c>
      <c r="R10" s="18">
        <f t="shared" ref="R10:R24" si="5">P10+Q10</f>
        <v>0</v>
      </c>
      <c r="S10" s="17"/>
    </row>
    <row r="11" spans="1:19" ht="90" thickBot="1" x14ac:dyDescent="0.3">
      <c r="A11" s="9" t="s">
        <v>15</v>
      </c>
      <c r="B11" s="10" t="s">
        <v>341</v>
      </c>
      <c r="C11" s="10">
        <v>6</v>
      </c>
      <c r="D11" s="31">
        <v>6</v>
      </c>
      <c r="E11" s="9" t="s">
        <v>58</v>
      </c>
      <c r="F11" s="11"/>
      <c r="G11" s="22">
        <v>0</v>
      </c>
      <c r="H11" s="15">
        <f t="shared" si="3"/>
        <v>0</v>
      </c>
      <c r="I11" s="23">
        <v>0.08</v>
      </c>
      <c r="J11" s="16">
        <f t="shared" si="0"/>
        <v>0</v>
      </c>
      <c r="K11" s="16">
        <f t="shared" si="4"/>
        <v>0</v>
      </c>
      <c r="L11" s="17">
        <v>4</v>
      </c>
      <c r="M11" s="32">
        <v>4</v>
      </c>
      <c r="N11" s="17">
        <v>2</v>
      </c>
      <c r="O11" s="32">
        <v>2</v>
      </c>
      <c r="P11" s="18">
        <f t="shared" si="1"/>
        <v>0</v>
      </c>
      <c r="Q11" s="18">
        <f t="shared" si="2"/>
        <v>0</v>
      </c>
      <c r="R11" s="18">
        <f t="shared" si="5"/>
        <v>0</v>
      </c>
      <c r="S11" s="17"/>
    </row>
    <row r="12" spans="1:19" ht="39" thickBot="1" x14ac:dyDescent="0.3">
      <c r="A12" s="9" t="s">
        <v>17</v>
      </c>
      <c r="B12" s="10" t="s">
        <v>342</v>
      </c>
      <c r="C12" s="10">
        <v>6</v>
      </c>
      <c r="D12" s="31">
        <v>6</v>
      </c>
      <c r="E12" s="9" t="s">
        <v>58</v>
      </c>
      <c r="F12" s="11"/>
      <c r="G12" s="22">
        <v>0</v>
      </c>
      <c r="H12" s="15">
        <f t="shared" si="3"/>
        <v>0</v>
      </c>
      <c r="I12" s="23">
        <v>0.08</v>
      </c>
      <c r="J12" s="16">
        <f t="shared" si="0"/>
        <v>0</v>
      </c>
      <c r="K12" s="16">
        <f t="shared" si="4"/>
        <v>0</v>
      </c>
      <c r="L12" s="17">
        <v>4</v>
      </c>
      <c r="M12" s="32">
        <v>4</v>
      </c>
      <c r="N12" s="17">
        <v>2</v>
      </c>
      <c r="O12" s="32">
        <v>2</v>
      </c>
      <c r="P12" s="18">
        <f t="shared" si="1"/>
        <v>0</v>
      </c>
      <c r="Q12" s="18">
        <f t="shared" si="2"/>
        <v>0</v>
      </c>
      <c r="R12" s="18">
        <f t="shared" si="5"/>
        <v>0</v>
      </c>
      <c r="S12" s="17"/>
    </row>
    <row r="13" spans="1:19" ht="56.25" customHeight="1" thickBot="1" x14ac:dyDescent="0.3">
      <c r="A13" s="9" t="s">
        <v>19</v>
      </c>
      <c r="B13" s="10" t="s">
        <v>343</v>
      </c>
      <c r="C13" s="10">
        <v>3</v>
      </c>
      <c r="D13" s="31">
        <v>3</v>
      </c>
      <c r="E13" s="9" t="s">
        <v>58</v>
      </c>
      <c r="F13" s="11"/>
      <c r="G13" s="22">
        <v>0</v>
      </c>
      <c r="H13" s="15">
        <f t="shared" si="3"/>
        <v>0</v>
      </c>
      <c r="I13" s="23">
        <v>0.08</v>
      </c>
      <c r="J13" s="16">
        <f t="shared" si="0"/>
        <v>0</v>
      </c>
      <c r="K13" s="16">
        <f t="shared" si="4"/>
        <v>0</v>
      </c>
      <c r="L13" s="17">
        <v>1</v>
      </c>
      <c r="M13" s="32">
        <v>1</v>
      </c>
      <c r="N13" s="17">
        <v>1</v>
      </c>
      <c r="O13" s="32">
        <v>1</v>
      </c>
      <c r="P13" s="18">
        <f t="shared" si="1"/>
        <v>0</v>
      </c>
      <c r="Q13" s="18">
        <f t="shared" si="2"/>
        <v>0</v>
      </c>
      <c r="R13" s="18">
        <f t="shared" si="5"/>
        <v>0</v>
      </c>
      <c r="S13" s="17"/>
    </row>
    <row r="14" spans="1:19" ht="39" thickBot="1" x14ac:dyDescent="0.3">
      <c r="A14" s="9" t="s">
        <v>21</v>
      </c>
      <c r="B14" s="10" t="s">
        <v>344</v>
      </c>
      <c r="C14" s="10">
        <v>3</v>
      </c>
      <c r="D14" s="31">
        <v>3</v>
      </c>
      <c r="E14" s="9" t="s">
        <v>58</v>
      </c>
      <c r="F14" s="11"/>
      <c r="G14" s="22">
        <v>0</v>
      </c>
      <c r="H14" s="15">
        <f t="shared" si="3"/>
        <v>0</v>
      </c>
      <c r="I14" s="23">
        <v>0.08</v>
      </c>
      <c r="J14" s="16">
        <f t="shared" si="0"/>
        <v>0</v>
      </c>
      <c r="K14" s="16">
        <f t="shared" si="4"/>
        <v>0</v>
      </c>
      <c r="L14" s="17">
        <v>2</v>
      </c>
      <c r="M14" s="32">
        <v>2</v>
      </c>
      <c r="N14" s="17">
        <v>1</v>
      </c>
      <c r="O14" s="32">
        <v>1</v>
      </c>
      <c r="P14" s="18">
        <f t="shared" si="1"/>
        <v>0</v>
      </c>
      <c r="Q14" s="18">
        <f t="shared" si="2"/>
        <v>0</v>
      </c>
      <c r="R14" s="18">
        <f t="shared" si="5"/>
        <v>0</v>
      </c>
      <c r="S14" s="17"/>
    </row>
    <row r="15" spans="1:19" ht="64.5" thickBot="1" x14ac:dyDescent="0.3">
      <c r="A15" s="9" t="s">
        <v>23</v>
      </c>
      <c r="B15" s="10" t="s">
        <v>345</v>
      </c>
      <c r="C15" s="10">
        <v>2</v>
      </c>
      <c r="D15" s="31">
        <v>2</v>
      </c>
      <c r="E15" s="9" t="s">
        <v>58</v>
      </c>
      <c r="F15" s="11"/>
      <c r="G15" s="22">
        <v>0</v>
      </c>
      <c r="H15" s="15">
        <f t="shared" si="3"/>
        <v>0</v>
      </c>
      <c r="I15" s="23">
        <v>0.08</v>
      </c>
      <c r="J15" s="16">
        <f t="shared" si="0"/>
        <v>0</v>
      </c>
      <c r="K15" s="16">
        <f t="shared" si="4"/>
        <v>0</v>
      </c>
      <c r="L15" s="17">
        <v>2</v>
      </c>
      <c r="M15" s="32">
        <v>2</v>
      </c>
      <c r="N15" s="17">
        <v>1</v>
      </c>
      <c r="O15" s="32">
        <v>1</v>
      </c>
      <c r="P15" s="18">
        <f t="shared" si="1"/>
        <v>0</v>
      </c>
      <c r="Q15" s="18">
        <f t="shared" si="2"/>
        <v>0</v>
      </c>
      <c r="R15" s="18">
        <f t="shared" si="5"/>
        <v>0</v>
      </c>
      <c r="S15" s="17"/>
    </row>
    <row r="16" spans="1:19" ht="39" thickBot="1" x14ac:dyDescent="0.3">
      <c r="A16" s="9" t="s">
        <v>25</v>
      </c>
      <c r="B16" s="10" t="s">
        <v>346</v>
      </c>
      <c r="C16" s="10">
        <v>10</v>
      </c>
      <c r="D16" s="31">
        <v>10</v>
      </c>
      <c r="E16" s="9" t="s">
        <v>58</v>
      </c>
      <c r="F16" s="11"/>
      <c r="G16" s="22">
        <v>0</v>
      </c>
      <c r="H16" s="15">
        <f t="shared" si="3"/>
        <v>0</v>
      </c>
      <c r="I16" s="23">
        <v>0.08</v>
      </c>
      <c r="J16" s="16">
        <f t="shared" si="0"/>
        <v>0</v>
      </c>
      <c r="K16" s="16">
        <f t="shared" si="4"/>
        <v>0</v>
      </c>
      <c r="L16" s="17">
        <f t="shared" ref="L16:L23" si="6">C16*0.6</f>
        <v>6</v>
      </c>
      <c r="M16" s="32">
        <v>6</v>
      </c>
      <c r="N16" s="17">
        <f t="shared" ref="N16:N23" si="7">C16*0.2</f>
        <v>2</v>
      </c>
      <c r="O16" s="32">
        <v>2</v>
      </c>
      <c r="P16" s="18">
        <f t="shared" si="1"/>
        <v>0</v>
      </c>
      <c r="Q16" s="18">
        <f t="shared" si="2"/>
        <v>0</v>
      </c>
      <c r="R16" s="18">
        <f t="shared" si="5"/>
        <v>0</v>
      </c>
      <c r="S16" s="17"/>
    </row>
    <row r="17" spans="1:19" ht="39" thickBot="1" x14ac:dyDescent="0.3">
      <c r="A17" s="9" t="s">
        <v>27</v>
      </c>
      <c r="B17" s="10" t="s">
        <v>347</v>
      </c>
      <c r="C17" s="10">
        <v>10</v>
      </c>
      <c r="D17" s="31">
        <v>10</v>
      </c>
      <c r="E17" s="9" t="s">
        <v>58</v>
      </c>
      <c r="F17" s="11"/>
      <c r="G17" s="22">
        <v>0</v>
      </c>
      <c r="H17" s="15">
        <f t="shared" si="3"/>
        <v>0</v>
      </c>
      <c r="I17" s="23">
        <v>0.08</v>
      </c>
      <c r="J17" s="16">
        <f t="shared" si="0"/>
        <v>0</v>
      </c>
      <c r="K17" s="16">
        <f t="shared" si="4"/>
        <v>0</v>
      </c>
      <c r="L17" s="17">
        <f t="shared" si="6"/>
        <v>6</v>
      </c>
      <c r="M17" s="32">
        <v>6</v>
      </c>
      <c r="N17" s="17">
        <f t="shared" si="7"/>
        <v>2</v>
      </c>
      <c r="O17" s="32">
        <v>2</v>
      </c>
      <c r="P17" s="18">
        <f t="shared" si="1"/>
        <v>0</v>
      </c>
      <c r="Q17" s="18">
        <f t="shared" si="2"/>
        <v>0</v>
      </c>
      <c r="R17" s="18">
        <f t="shared" si="5"/>
        <v>0</v>
      </c>
      <c r="S17" s="17"/>
    </row>
    <row r="18" spans="1:19" ht="39" thickBot="1" x14ac:dyDescent="0.3">
      <c r="A18" s="9" t="s">
        <v>29</v>
      </c>
      <c r="B18" s="10" t="s">
        <v>348</v>
      </c>
      <c r="C18" s="10">
        <v>4</v>
      </c>
      <c r="D18" s="31">
        <v>4</v>
      </c>
      <c r="E18" s="9" t="s">
        <v>58</v>
      </c>
      <c r="F18" s="11"/>
      <c r="G18" s="22">
        <v>0</v>
      </c>
      <c r="H18" s="15">
        <f t="shared" si="3"/>
        <v>0</v>
      </c>
      <c r="I18" s="23">
        <v>0.08</v>
      </c>
      <c r="J18" s="16">
        <f t="shared" si="0"/>
        <v>0</v>
      </c>
      <c r="K18" s="16">
        <f t="shared" si="4"/>
        <v>0</v>
      </c>
      <c r="L18" s="17">
        <v>2</v>
      </c>
      <c r="M18" s="32">
        <v>2</v>
      </c>
      <c r="N18" s="17">
        <v>1</v>
      </c>
      <c r="O18" s="32">
        <v>1</v>
      </c>
      <c r="P18" s="18">
        <f t="shared" si="1"/>
        <v>0</v>
      </c>
      <c r="Q18" s="18">
        <f t="shared" si="2"/>
        <v>0</v>
      </c>
      <c r="R18" s="18">
        <f t="shared" si="5"/>
        <v>0</v>
      </c>
      <c r="S18" s="17"/>
    </row>
    <row r="19" spans="1:19" ht="115.5" thickBot="1" x14ac:dyDescent="0.3">
      <c r="A19" s="9" t="s">
        <v>31</v>
      </c>
      <c r="B19" s="10" t="s">
        <v>349</v>
      </c>
      <c r="C19" s="10">
        <v>8</v>
      </c>
      <c r="D19" s="31">
        <v>8</v>
      </c>
      <c r="E19" s="9" t="s">
        <v>58</v>
      </c>
      <c r="F19" s="11"/>
      <c r="G19" s="22">
        <v>0</v>
      </c>
      <c r="H19" s="15">
        <f t="shared" si="3"/>
        <v>0</v>
      </c>
      <c r="I19" s="23">
        <v>0.08</v>
      </c>
      <c r="J19" s="16">
        <f t="shared" si="0"/>
        <v>0</v>
      </c>
      <c r="K19" s="16">
        <f t="shared" si="4"/>
        <v>0</v>
      </c>
      <c r="L19" s="17">
        <v>5</v>
      </c>
      <c r="M19" s="32">
        <v>5</v>
      </c>
      <c r="N19" s="17">
        <v>2</v>
      </c>
      <c r="O19" s="32">
        <v>2</v>
      </c>
      <c r="P19" s="18">
        <f t="shared" si="1"/>
        <v>0</v>
      </c>
      <c r="Q19" s="18">
        <f t="shared" si="2"/>
        <v>0</v>
      </c>
      <c r="R19" s="18">
        <f t="shared" si="5"/>
        <v>0</v>
      </c>
      <c r="S19" s="17"/>
    </row>
    <row r="20" spans="1:19" ht="39" thickBot="1" x14ac:dyDescent="0.3">
      <c r="A20" s="9" t="s">
        <v>33</v>
      </c>
      <c r="B20" s="10" t="s">
        <v>350</v>
      </c>
      <c r="C20" s="10">
        <v>250</v>
      </c>
      <c r="D20" s="31">
        <v>250</v>
      </c>
      <c r="E20" s="9" t="s">
        <v>58</v>
      </c>
      <c r="F20" s="11"/>
      <c r="G20" s="22">
        <v>0</v>
      </c>
      <c r="H20" s="15">
        <f t="shared" si="3"/>
        <v>0</v>
      </c>
      <c r="I20" s="23">
        <v>0.08</v>
      </c>
      <c r="J20" s="16">
        <f t="shared" si="0"/>
        <v>0</v>
      </c>
      <c r="K20" s="16">
        <f t="shared" si="4"/>
        <v>0</v>
      </c>
      <c r="L20" s="17">
        <v>21</v>
      </c>
      <c r="M20" s="32">
        <v>21</v>
      </c>
      <c r="N20" s="17">
        <f t="shared" si="7"/>
        <v>50</v>
      </c>
      <c r="O20" s="32">
        <v>50</v>
      </c>
      <c r="P20" s="18">
        <f t="shared" si="1"/>
        <v>0</v>
      </c>
      <c r="Q20" s="18">
        <f t="shared" si="2"/>
        <v>0</v>
      </c>
      <c r="R20" s="18">
        <f t="shared" si="5"/>
        <v>0</v>
      </c>
      <c r="S20" s="17"/>
    </row>
    <row r="21" spans="1:19" ht="39" thickBot="1" x14ac:dyDescent="0.3">
      <c r="A21" s="9" t="s">
        <v>35</v>
      </c>
      <c r="B21" s="10" t="s">
        <v>351</v>
      </c>
      <c r="C21" s="10">
        <v>50</v>
      </c>
      <c r="D21" s="31">
        <v>50</v>
      </c>
      <c r="E21" s="9" t="s">
        <v>58</v>
      </c>
      <c r="F21" s="11"/>
      <c r="G21" s="22">
        <v>0</v>
      </c>
      <c r="H21" s="15">
        <f t="shared" si="3"/>
        <v>0</v>
      </c>
      <c r="I21" s="23">
        <v>0.08</v>
      </c>
      <c r="J21" s="16">
        <f t="shared" si="0"/>
        <v>0</v>
      </c>
      <c r="K21" s="16">
        <f t="shared" si="4"/>
        <v>0</v>
      </c>
      <c r="L21" s="17">
        <f t="shared" si="6"/>
        <v>30</v>
      </c>
      <c r="M21" s="32">
        <v>30</v>
      </c>
      <c r="N21" s="17">
        <f t="shared" si="7"/>
        <v>10</v>
      </c>
      <c r="O21" s="32">
        <v>10</v>
      </c>
      <c r="P21" s="18">
        <f t="shared" si="1"/>
        <v>0</v>
      </c>
      <c r="Q21" s="18">
        <f t="shared" si="2"/>
        <v>0</v>
      </c>
      <c r="R21" s="18">
        <f t="shared" si="5"/>
        <v>0</v>
      </c>
      <c r="S21" s="17"/>
    </row>
    <row r="22" spans="1:19" ht="39" thickBot="1" x14ac:dyDescent="0.3">
      <c r="A22" s="9" t="s">
        <v>37</v>
      </c>
      <c r="B22" s="10" t="s">
        <v>352</v>
      </c>
      <c r="C22" s="10">
        <v>4</v>
      </c>
      <c r="D22" s="31">
        <v>4</v>
      </c>
      <c r="E22" s="9" t="s">
        <v>58</v>
      </c>
      <c r="F22" s="11"/>
      <c r="G22" s="22">
        <v>0</v>
      </c>
      <c r="H22" s="15">
        <f t="shared" si="3"/>
        <v>0</v>
      </c>
      <c r="I22" s="23">
        <v>0.08</v>
      </c>
      <c r="J22" s="16">
        <f t="shared" si="0"/>
        <v>0</v>
      </c>
      <c r="K22" s="16">
        <f t="shared" si="4"/>
        <v>0</v>
      </c>
      <c r="L22" s="17">
        <v>3</v>
      </c>
      <c r="M22" s="32">
        <v>3</v>
      </c>
      <c r="N22" s="17">
        <v>1</v>
      </c>
      <c r="O22" s="32">
        <v>1</v>
      </c>
      <c r="P22" s="18">
        <f t="shared" si="1"/>
        <v>0</v>
      </c>
      <c r="Q22" s="18">
        <f t="shared" si="2"/>
        <v>0</v>
      </c>
      <c r="R22" s="18">
        <f t="shared" si="5"/>
        <v>0</v>
      </c>
      <c r="S22" s="17"/>
    </row>
    <row r="23" spans="1:19" ht="26.25" thickBot="1" x14ac:dyDescent="0.3">
      <c r="A23" s="9" t="s">
        <v>39</v>
      </c>
      <c r="B23" s="10" t="s">
        <v>353</v>
      </c>
      <c r="C23" s="10">
        <v>10</v>
      </c>
      <c r="D23" s="31">
        <v>10</v>
      </c>
      <c r="E23" s="9" t="s">
        <v>58</v>
      </c>
      <c r="F23" s="11"/>
      <c r="G23" s="22">
        <v>0</v>
      </c>
      <c r="H23" s="15">
        <f t="shared" si="3"/>
        <v>0</v>
      </c>
      <c r="I23" s="23">
        <v>0.08</v>
      </c>
      <c r="J23" s="16">
        <f t="shared" si="0"/>
        <v>0</v>
      </c>
      <c r="K23" s="16">
        <f t="shared" si="4"/>
        <v>0</v>
      </c>
      <c r="L23" s="17">
        <f t="shared" si="6"/>
        <v>6</v>
      </c>
      <c r="M23" s="32">
        <v>6</v>
      </c>
      <c r="N23" s="17">
        <f t="shared" si="7"/>
        <v>2</v>
      </c>
      <c r="O23" s="32">
        <v>2</v>
      </c>
      <c r="P23" s="18">
        <f t="shared" si="1"/>
        <v>0</v>
      </c>
      <c r="Q23" s="18">
        <f t="shared" si="2"/>
        <v>0</v>
      </c>
      <c r="R23" s="18">
        <f t="shared" si="5"/>
        <v>0</v>
      </c>
      <c r="S23" s="17"/>
    </row>
    <row r="24" spans="1:19" ht="39" thickBot="1" x14ac:dyDescent="0.3">
      <c r="A24" s="9" t="s">
        <v>41</v>
      </c>
      <c r="B24" s="10" t="s">
        <v>354</v>
      </c>
      <c r="C24" s="10">
        <v>6</v>
      </c>
      <c r="D24" s="31">
        <v>6</v>
      </c>
      <c r="E24" s="9" t="s">
        <v>58</v>
      </c>
      <c r="F24" s="11"/>
      <c r="G24" s="22">
        <v>0</v>
      </c>
      <c r="H24" s="15">
        <f t="shared" si="3"/>
        <v>0</v>
      </c>
      <c r="I24" s="23">
        <v>0.08</v>
      </c>
      <c r="J24" s="16">
        <f t="shared" si="0"/>
        <v>0</v>
      </c>
      <c r="K24" s="16">
        <f t="shared" si="4"/>
        <v>0</v>
      </c>
      <c r="L24" s="17">
        <v>4</v>
      </c>
      <c r="M24" s="32">
        <v>4</v>
      </c>
      <c r="N24" s="17">
        <v>2</v>
      </c>
      <c r="O24" s="32">
        <v>2</v>
      </c>
      <c r="P24" s="18">
        <f t="shared" si="1"/>
        <v>0</v>
      </c>
      <c r="Q24" s="18">
        <f t="shared" si="2"/>
        <v>0</v>
      </c>
      <c r="R24" s="18">
        <f t="shared" si="5"/>
        <v>0</v>
      </c>
      <c r="S24" s="17"/>
    </row>
    <row r="25" spans="1:19" x14ac:dyDescent="0.25">
      <c r="A25" s="58"/>
      <c r="B25" s="59"/>
      <c r="C25" s="59"/>
      <c r="D25" s="59"/>
      <c r="E25" s="59"/>
      <c r="F25" s="59"/>
      <c r="G25" s="60"/>
      <c r="H25" s="64">
        <f>SUM(H8:H24)</f>
        <v>0</v>
      </c>
      <c r="I25" s="66"/>
      <c r="J25" s="68"/>
      <c r="K25" s="70">
        <f>SUM(K8:K24)</f>
        <v>0</v>
      </c>
      <c r="L25" s="25"/>
      <c r="M25" s="72"/>
      <c r="N25" s="27"/>
      <c r="O25" s="72"/>
      <c r="P25" s="64">
        <f>SUM(P8:P24)</f>
        <v>0</v>
      </c>
      <c r="Q25" s="21"/>
      <c r="R25" s="64">
        <f>SUM(R8:R24)</f>
        <v>0</v>
      </c>
    </row>
    <row r="26" spans="1:19" ht="15.75" thickBot="1" x14ac:dyDescent="0.3">
      <c r="A26" s="61" t="s">
        <v>54</v>
      </c>
      <c r="B26" s="62"/>
      <c r="C26" s="62"/>
      <c r="D26" s="62"/>
      <c r="E26" s="62"/>
      <c r="F26" s="62"/>
      <c r="G26" s="63"/>
      <c r="H26" s="65"/>
      <c r="I26" s="67"/>
      <c r="J26" s="69"/>
      <c r="K26" s="71"/>
      <c r="L26" s="26"/>
      <c r="M26" s="73"/>
      <c r="N26" s="20"/>
      <c r="O26" s="73"/>
      <c r="P26" s="65"/>
      <c r="Q26" s="20"/>
      <c r="R26" s="65"/>
    </row>
    <row r="27" spans="1:19" x14ac:dyDescent="0.25">
      <c r="A27" s="13"/>
    </row>
    <row r="28" spans="1:19" x14ac:dyDescent="0.25">
      <c r="A28" s="54" t="s">
        <v>55</v>
      </c>
      <c r="B28" s="54"/>
      <c r="C28" s="54"/>
      <c r="D28" s="54"/>
      <c r="E28" s="54"/>
      <c r="F28" s="54"/>
      <c r="G28" s="54"/>
      <c r="H28" s="54"/>
      <c r="I28" s="54"/>
      <c r="J28" s="54"/>
      <c r="K28" s="54"/>
      <c r="L28" s="54"/>
      <c r="M28" s="54"/>
      <c r="N28" s="54"/>
      <c r="O28" s="54"/>
      <c r="P28" s="54"/>
      <c r="Q28" s="19"/>
      <c r="R28" s="19"/>
    </row>
    <row r="30" spans="1:19" x14ac:dyDescent="0.25">
      <c r="A30" s="24"/>
      <c r="B30" t="s">
        <v>385</v>
      </c>
    </row>
    <row r="31" spans="1:19" x14ac:dyDescent="0.25">
      <c r="A31" s="33"/>
      <c r="B31" s="53" t="s">
        <v>209</v>
      </c>
      <c r="C31" s="53"/>
      <c r="D31" s="53"/>
      <c r="E31" s="53"/>
      <c r="F31" s="53"/>
      <c r="G31" s="53"/>
      <c r="H31" s="53"/>
      <c r="I31" s="53"/>
      <c r="J31" s="53"/>
      <c r="K31" s="53"/>
      <c r="L31" s="53"/>
      <c r="M31" s="53"/>
      <c r="N31" s="53"/>
      <c r="O31" s="53"/>
      <c r="P31" s="53"/>
      <c r="Q31" s="53"/>
      <c r="R31" s="53"/>
      <c r="S31" s="53"/>
    </row>
    <row r="32" spans="1:19" ht="30" customHeight="1" x14ac:dyDescent="0.25">
      <c r="A32" s="52" t="s">
        <v>386</v>
      </c>
    </row>
  </sheetData>
  <mergeCells count="27">
    <mergeCell ref="J3:J6"/>
    <mergeCell ref="A3:A6"/>
    <mergeCell ref="C3:C6"/>
    <mergeCell ref="D3:D6"/>
    <mergeCell ref="F3:F6"/>
    <mergeCell ref="I3:I6"/>
    <mergeCell ref="Q3:Q6"/>
    <mergeCell ref="R3:R6"/>
    <mergeCell ref="S3:S6"/>
    <mergeCell ref="A25:G25"/>
    <mergeCell ref="H25:H26"/>
    <mergeCell ref="I25:I26"/>
    <mergeCell ref="J25:J26"/>
    <mergeCell ref="K25:K26"/>
    <mergeCell ref="M25:M26"/>
    <mergeCell ref="O25:O26"/>
    <mergeCell ref="K3:K6"/>
    <mergeCell ref="L3:L6"/>
    <mergeCell ref="M3:M6"/>
    <mergeCell ref="N3:N6"/>
    <mergeCell ref="O3:O6"/>
    <mergeCell ref="P3:P6"/>
    <mergeCell ref="P25:P26"/>
    <mergeCell ref="R25:R26"/>
    <mergeCell ref="A26:G26"/>
    <mergeCell ref="A28:P28"/>
    <mergeCell ref="B31:S31"/>
  </mergeCells>
  <pageMargins left="0.7" right="0.7"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24"/>
  <sheetViews>
    <sheetView topLeftCell="A14" workbookViewId="0">
      <selection activeCell="A22" sqref="A22:S24"/>
    </sheetView>
  </sheetViews>
  <sheetFormatPr defaultRowHeight="15" x14ac:dyDescent="0.25"/>
  <cols>
    <col min="1" max="1" width="6" customWidth="1"/>
    <col min="2" max="2" width="23.5703125" customWidth="1"/>
  </cols>
  <sheetData>
    <row r="2" spans="1:19" ht="15.75" thickBot="1" x14ac:dyDescent="0.3">
      <c r="A2" s="51" t="s">
        <v>377</v>
      </c>
    </row>
    <row r="3" spans="1:19" ht="25.5" customHeight="1"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233</v>
      </c>
      <c r="S3" s="55" t="s">
        <v>231</v>
      </c>
    </row>
    <row r="4" spans="1:19" ht="24" x14ac:dyDescent="0.25">
      <c r="A4" s="56"/>
      <c r="B4" s="6" t="s">
        <v>3</v>
      </c>
      <c r="C4" s="56"/>
      <c r="D4" s="56"/>
      <c r="E4" s="6" t="s">
        <v>56</v>
      </c>
      <c r="F4" s="56"/>
      <c r="G4" s="6" t="s">
        <v>5</v>
      </c>
      <c r="H4" s="6" t="s">
        <v>7</v>
      </c>
      <c r="I4" s="56"/>
      <c r="J4" s="56"/>
      <c r="K4" s="56"/>
      <c r="L4" s="56"/>
      <c r="M4" s="56"/>
      <c r="N4" s="56"/>
      <c r="O4" s="56"/>
      <c r="P4" s="56"/>
      <c r="Q4" s="56"/>
      <c r="R4" s="56"/>
      <c r="S4" s="56"/>
    </row>
    <row r="5" spans="1:19" ht="48" x14ac:dyDescent="0.25">
      <c r="A5" s="56"/>
      <c r="B5" s="4"/>
      <c r="C5" s="56"/>
      <c r="D5" s="56"/>
      <c r="E5" s="4"/>
      <c r="F5" s="56"/>
      <c r="G5" s="6" t="s">
        <v>79</v>
      </c>
      <c r="H5" s="4"/>
      <c r="I5" s="56"/>
      <c r="J5" s="56"/>
      <c r="K5" s="56"/>
      <c r="L5" s="56"/>
      <c r="M5" s="56"/>
      <c r="N5" s="56"/>
      <c r="O5" s="56"/>
      <c r="P5" s="56"/>
      <c r="Q5" s="56"/>
      <c r="R5" s="56"/>
      <c r="S5" s="56"/>
    </row>
    <row r="6" spans="1:19" ht="15.75" thickBot="1" x14ac:dyDescent="0.3">
      <c r="A6" s="57"/>
      <c r="B6" s="5"/>
      <c r="C6" s="57"/>
      <c r="D6" s="57"/>
      <c r="E6" s="5"/>
      <c r="F6" s="57"/>
      <c r="G6" s="5"/>
      <c r="H6" s="5"/>
      <c r="I6" s="57"/>
      <c r="J6" s="57"/>
      <c r="K6" s="57"/>
      <c r="L6" s="57"/>
      <c r="M6" s="57"/>
      <c r="N6" s="57"/>
      <c r="O6" s="57"/>
      <c r="P6" s="57"/>
      <c r="Q6" s="57"/>
      <c r="R6" s="57"/>
      <c r="S6" s="57"/>
    </row>
    <row r="7" spans="1:19" ht="15.75" thickBot="1" x14ac:dyDescent="0.3">
      <c r="A7" s="8">
        <v>1</v>
      </c>
      <c r="B7" s="8">
        <v>2</v>
      </c>
      <c r="C7" s="8">
        <v>3</v>
      </c>
      <c r="D7" s="8">
        <v>4</v>
      </c>
      <c r="E7" s="8">
        <v>5</v>
      </c>
      <c r="F7" s="8">
        <v>6</v>
      </c>
      <c r="G7" s="8">
        <v>7</v>
      </c>
      <c r="H7" s="8">
        <v>8</v>
      </c>
      <c r="I7" s="8">
        <v>9</v>
      </c>
      <c r="J7" s="8">
        <v>10</v>
      </c>
      <c r="K7" s="8">
        <v>11</v>
      </c>
      <c r="L7" s="8">
        <v>12</v>
      </c>
      <c r="M7" s="8">
        <v>13</v>
      </c>
      <c r="N7" s="8">
        <v>2</v>
      </c>
      <c r="O7" s="8">
        <v>15</v>
      </c>
      <c r="P7" s="8">
        <v>16</v>
      </c>
      <c r="Q7" s="8">
        <v>17</v>
      </c>
      <c r="R7" s="6">
        <v>18</v>
      </c>
      <c r="S7" s="6">
        <v>19</v>
      </c>
    </row>
    <row r="8" spans="1:19" ht="187.5" customHeight="1" thickBot="1" x14ac:dyDescent="0.3">
      <c r="A8" s="9" t="s">
        <v>9</v>
      </c>
      <c r="B8" s="10" t="s">
        <v>355</v>
      </c>
      <c r="C8" s="10">
        <v>25</v>
      </c>
      <c r="D8" s="31">
        <v>25</v>
      </c>
      <c r="E8" s="9" t="s">
        <v>58</v>
      </c>
      <c r="F8" s="11"/>
      <c r="G8" s="22">
        <v>0</v>
      </c>
      <c r="H8" s="15">
        <f>D8*G8</f>
        <v>0</v>
      </c>
      <c r="I8" s="23">
        <v>0.23</v>
      </c>
      <c r="J8" s="16">
        <f t="shared" ref="J8:J16" si="0">H8*I8</f>
        <v>0</v>
      </c>
      <c r="K8" s="16">
        <f>H8+J8</f>
        <v>0</v>
      </c>
      <c r="L8" s="17">
        <f t="shared" ref="L8:L15" si="1">C8*0.6</f>
        <v>15</v>
      </c>
      <c r="M8" s="32">
        <v>15</v>
      </c>
      <c r="N8" s="17">
        <f t="shared" ref="N8:N15" si="2">C8*0.2</f>
        <v>5</v>
      </c>
      <c r="O8" s="32">
        <v>5</v>
      </c>
      <c r="P8" s="18">
        <f t="shared" ref="P8:P16" si="3">G8*O8</f>
        <v>0</v>
      </c>
      <c r="Q8" s="18">
        <f t="shared" ref="Q8:Q16" si="4">I8*P8</f>
        <v>0</v>
      </c>
      <c r="R8" s="18">
        <f>P8+Q8</f>
        <v>0</v>
      </c>
      <c r="S8" s="17"/>
    </row>
    <row r="9" spans="1:19" ht="122.25" customHeight="1" thickBot="1" x14ac:dyDescent="0.3">
      <c r="A9" s="9" t="s">
        <v>11</v>
      </c>
      <c r="B9" s="10" t="s">
        <v>356</v>
      </c>
      <c r="C9" s="10">
        <v>50</v>
      </c>
      <c r="D9" s="31">
        <v>50</v>
      </c>
      <c r="E9" s="9" t="s">
        <v>58</v>
      </c>
      <c r="F9" s="11"/>
      <c r="G9" s="22">
        <v>0</v>
      </c>
      <c r="H9" s="15">
        <f>D9*G9</f>
        <v>0</v>
      </c>
      <c r="I9" s="23">
        <v>0.23</v>
      </c>
      <c r="J9" s="16">
        <f t="shared" si="0"/>
        <v>0</v>
      </c>
      <c r="K9" s="16">
        <f>H9+J9</f>
        <v>0</v>
      </c>
      <c r="L9" s="17">
        <f t="shared" si="1"/>
        <v>30</v>
      </c>
      <c r="M9" s="32">
        <v>30</v>
      </c>
      <c r="N9" s="17">
        <f t="shared" si="2"/>
        <v>10</v>
      </c>
      <c r="O9" s="32">
        <v>10</v>
      </c>
      <c r="P9" s="18">
        <f t="shared" si="3"/>
        <v>0</v>
      </c>
      <c r="Q9" s="18">
        <f t="shared" si="4"/>
        <v>0</v>
      </c>
      <c r="R9" s="18">
        <f>P9+Q9</f>
        <v>0</v>
      </c>
      <c r="S9" s="17"/>
    </row>
    <row r="10" spans="1:19" ht="122.25" customHeight="1" thickBot="1" x14ac:dyDescent="0.3">
      <c r="A10" s="9" t="s">
        <v>13</v>
      </c>
      <c r="B10" s="10" t="s">
        <v>357</v>
      </c>
      <c r="C10" s="10">
        <v>350</v>
      </c>
      <c r="D10" s="31">
        <v>350</v>
      </c>
      <c r="E10" s="9" t="s">
        <v>58</v>
      </c>
      <c r="F10" s="11"/>
      <c r="G10" s="22">
        <v>0</v>
      </c>
      <c r="H10" s="15">
        <f t="shared" ref="H10:H16" si="5">D10*G10</f>
        <v>0</v>
      </c>
      <c r="I10" s="23">
        <v>0.08</v>
      </c>
      <c r="J10" s="16">
        <f t="shared" si="0"/>
        <v>0</v>
      </c>
      <c r="K10" s="16">
        <f t="shared" ref="K10:K16" si="6">H10+J10</f>
        <v>0</v>
      </c>
      <c r="L10" s="17">
        <f t="shared" si="1"/>
        <v>210</v>
      </c>
      <c r="M10" s="32">
        <v>210</v>
      </c>
      <c r="N10" s="17">
        <f t="shared" si="2"/>
        <v>70</v>
      </c>
      <c r="O10" s="32">
        <v>70</v>
      </c>
      <c r="P10" s="18">
        <f t="shared" si="3"/>
        <v>0</v>
      </c>
      <c r="Q10" s="18">
        <f t="shared" si="4"/>
        <v>0</v>
      </c>
      <c r="R10" s="18">
        <f t="shared" ref="R10:R16" si="7">P10+Q10</f>
        <v>0</v>
      </c>
      <c r="S10" s="17"/>
    </row>
    <row r="11" spans="1:19" ht="102.75" customHeight="1" thickBot="1" x14ac:dyDescent="0.3">
      <c r="A11" s="9" t="s">
        <v>15</v>
      </c>
      <c r="B11" s="10" t="s">
        <v>358</v>
      </c>
      <c r="C11" s="10">
        <v>200</v>
      </c>
      <c r="D11" s="31">
        <v>200</v>
      </c>
      <c r="E11" s="9" t="s">
        <v>58</v>
      </c>
      <c r="F11" s="11"/>
      <c r="G11" s="22">
        <v>0</v>
      </c>
      <c r="H11" s="15">
        <f t="shared" si="5"/>
        <v>0</v>
      </c>
      <c r="I11" s="23">
        <v>0.08</v>
      </c>
      <c r="J11" s="16">
        <f t="shared" si="0"/>
        <v>0</v>
      </c>
      <c r="K11" s="16">
        <f t="shared" si="6"/>
        <v>0</v>
      </c>
      <c r="L11" s="17">
        <v>100</v>
      </c>
      <c r="M11" s="32">
        <v>100</v>
      </c>
      <c r="N11" s="17">
        <v>100</v>
      </c>
      <c r="O11" s="32">
        <v>100</v>
      </c>
      <c r="P11" s="18">
        <f t="shared" si="3"/>
        <v>0</v>
      </c>
      <c r="Q11" s="18">
        <f t="shared" si="4"/>
        <v>0</v>
      </c>
      <c r="R11" s="18">
        <f t="shared" si="7"/>
        <v>0</v>
      </c>
      <c r="S11" s="17"/>
    </row>
    <row r="12" spans="1:19" ht="132.75" customHeight="1" thickBot="1" x14ac:dyDescent="0.3">
      <c r="A12" s="9" t="s">
        <v>17</v>
      </c>
      <c r="B12" s="10" t="s">
        <v>359</v>
      </c>
      <c r="C12" s="10">
        <v>50</v>
      </c>
      <c r="D12" s="31">
        <v>50</v>
      </c>
      <c r="E12" s="9" t="s">
        <v>58</v>
      </c>
      <c r="F12" s="11"/>
      <c r="G12" s="22">
        <v>0</v>
      </c>
      <c r="H12" s="15">
        <f t="shared" si="5"/>
        <v>0</v>
      </c>
      <c r="I12" s="23">
        <v>0.08</v>
      </c>
      <c r="J12" s="16">
        <f t="shared" si="0"/>
        <v>0</v>
      </c>
      <c r="K12" s="16">
        <f t="shared" si="6"/>
        <v>0</v>
      </c>
      <c r="L12" s="17">
        <v>50</v>
      </c>
      <c r="M12" s="32">
        <v>50</v>
      </c>
      <c r="N12" s="17">
        <v>50</v>
      </c>
      <c r="O12" s="32">
        <v>50</v>
      </c>
      <c r="P12" s="18">
        <f t="shared" si="3"/>
        <v>0</v>
      </c>
      <c r="Q12" s="18">
        <f t="shared" si="4"/>
        <v>0</v>
      </c>
      <c r="R12" s="18">
        <f t="shared" si="7"/>
        <v>0</v>
      </c>
      <c r="S12" s="17"/>
    </row>
    <row r="13" spans="1:19" ht="101.25" customHeight="1" thickBot="1" x14ac:dyDescent="0.3">
      <c r="A13" s="9" t="s">
        <v>19</v>
      </c>
      <c r="B13" s="10" t="s">
        <v>360</v>
      </c>
      <c r="C13" s="10">
        <v>600</v>
      </c>
      <c r="D13" s="31">
        <v>600</v>
      </c>
      <c r="E13" s="9" t="s">
        <v>58</v>
      </c>
      <c r="F13" s="11"/>
      <c r="G13" s="22">
        <v>0</v>
      </c>
      <c r="H13" s="15">
        <f t="shared" si="5"/>
        <v>0</v>
      </c>
      <c r="I13" s="23">
        <v>0.08</v>
      </c>
      <c r="J13" s="16">
        <f t="shared" si="0"/>
        <v>0</v>
      </c>
      <c r="K13" s="16">
        <f t="shared" si="6"/>
        <v>0</v>
      </c>
      <c r="L13" s="17">
        <v>350</v>
      </c>
      <c r="M13" s="32">
        <v>350</v>
      </c>
      <c r="N13" s="17">
        <v>100</v>
      </c>
      <c r="O13" s="32">
        <v>100</v>
      </c>
      <c r="P13" s="18">
        <f t="shared" si="3"/>
        <v>0</v>
      </c>
      <c r="Q13" s="18">
        <f t="shared" si="4"/>
        <v>0</v>
      </c>
      <c r="R13" s="18">
        <f t="shared" si="7"/>
        <v>0</v>
      </c>
      <c r="S13" s="17"/>
    </row>
    <row r="14" spans="1:19" ht="51.75" thickBot="1" x14ac:dyDescent="0.3">
      <c r="A14" s="9" t="s">
        <v>21</v>
      </c>
      <c r="B14" s="10" t="s">
        <v>361</v>
      </c>
      <c r="C14" s="10">
        <v>0</v>
      </c>
      <c r="D14" s="31">
        <v>0</v>
      </c>
      <c r="E14" s="9" t="s">
        <v>58</v>
      </c>
      <c r="F14" s="11"/>
      <c r="G14" s="22">
        <v>0</v>
      </c>
      <c r="H14" s="15">
        <f t="shared" si="5"/>
        <v>0</v>
      </c>
      <c r="I14" s="23">
        <v>0.08</v>
      </c>
      <c r="J14" s="16">
        <f t="shared" si="0"/>
        <v>0</v>
      </c>
      <c r="K14" s="16">
        <f t="shared" si="6"/>
        <v>0</v>
      </c>
      <c r="L14" s="17">
        <v>10</v>
      </c>
      <c r="M14" s="32">
        <v>10</v>
      </c>
      <c r="N14" s="17">
        <v>10</v>
      </c>
      <c r="O14" s="32">
        <v>10</v>
      </c>
      <c r="P14" s="18">
        <f t="shared" si="3"/>
        <v>0</v>
      </c>
      <c r="Q14" s="18">
        <f t="shared" si="4"/>
        <v>0</v>
      </c>
      <c r="R14" s="18">
        <f t="shared" si="7"/>
        <v>0</v>
      </c>
      <c r="S14" s="17"/>
    </row>
    <row r="15" spans="1:19" ht="102.75" thickBot="1" x14ac:dyDescent="0.3">
      <c r="A15" s="9" t="s">
        <v>23</v>
      </c>
      <c r="B15" s="10" t="s">
        <v>362</v>
      </c>
      <c r="C15" s="10">
        <v>50</v>
      </c>
      <c r="D15" s="31">
        <v>50</v>
      </c>
      <c r="E15" s="9" t="s">
        <v>58</v>
      </c>
      <c r="F15" s="11"/>
      <c r="G15" s="22">
        <v>0</v>
      </c>
      <c r="H15" s="15">
        <f t="shared" si="5"/>
        <v>0</v>
      </c>
      <c r="I15" s="23">
        <v>0.08</v>
      </c>
      <c r="J15" s="16">
        <f t="shared" si="0"/>
        <v>0</v>
      </c>
      <c r="K15" s="16">
        <f t="shared" si="6"/>
        <v>0</v>
      </c>
      <c r="L15" s="17">
        <f t="shared" si="1"/>
        <v>30</v>
      </c>
      <c r="M15" s="32">
        <v>30</v>
      </c>
      <c r="N15" s="17">
        <f t="shared" si="2"/>
        <v>10</v>
      </c>
      <c r="O15" s="32">
        <v>10</v>
      </c>
      <c r="P15" s="18">
        <f t="shared" si="3"/>
        <v>0</v>
      </c>
      <c r="Q15" s="18">
        <f t="shared" si="4"/>
        <v>0</v>
      </c>
      <c r="R15" s="18">
        <f t="shared" si="7"/>
        <v>0</v>
      </c>
      <c r="S15" s="17"/>
    </row>
    <row r="16" spans="1:19" ht="115.5" thickBot="1" x14ac:dyDescent="0.3">
      <c r="A16" s="9" t="s">
        <v>25</v>
      </c>
      <c r="B16" s="10" t="s">
        <v>363</v>
      </c>
      <c r="C16" s="10">
        <v>0</v>
      </c>
      <c r="D16" s="31">
        <v>0</v>
      </c>
      <c r="E16" s="9" t="s">
        <v>58</v>
      </c>
      <c r="F16" s="11"/>
      <c r="G16" s="22">
        <v>0</v>
      </c>
      <c r="H16" s="15">
        <f t="shared" si="5"/>
        <v>0</v>
      </c>
      <c r="I16" s="23">
        <v>0.08</v>
      </c>
      <c r="J16" s="16">
        <f t="shared" si="0"/>
        <v>0</v>
      </c>
      <c r="K16" s="16">
        <f t="shared" si="6"/>
        <v>0</v>
      </c>
      <c r="L16" s="17">
        <v>0</v>
      </c>
      <c r="M16" s="32">
        <v>0</v>
      </c>
      <c r="N16" s="17">
        <v>10</v>
      </c>
      <c r="O16" s="32">
        <v>10</v>
      </c>
      <c r="P16" s="18">
        <f t="shared" si="3"/>
        <v>0</v>
      </c>
      <c r="Q16" s="18">
        <f t="shared" si="4"/>
        <v>0</v>
      </c>
      <c r="R16" s="18">
        <f t="shared" si="7"/>
        <v>0</v>
      </c>
      <c r="S16" s="17"/>
    </row>
    <row r="17" spans="1:19" x14ac:dyDescent="0.25">
      <c r="A17" s="58"/>
      <c r="B17" s="59"/>
      <c r="C17" s="59"/>
      <c r="D17" s="59"/>
      <c r="E17" s="59"/>
      <c r="F17" s="59"/>
      <c r="G17" s="60"/>
      <c r="H17" s="64">
        <f>SUM(H8:H16)</f>
        <v>0</v>
      </c>
      <c r="I17" s="66"/>
      <c r="J17" s="68"/>
      <c r="K17" s="70">
        <f>SUM(K8:K16)</f>
        <v>0</v>
      </c>
      <c r="L17" s="25"/>
      <c r="M17" s="72"/>
      <c r="N17" s="27"/>
      <c r="O17" s="72"/>
      <c r="P17" s="64">
        <f>SUM(P8:P16)</f>
        <v>0</v>
      </c>
      <c r="Q17" s="21"/>
      <c r="R17" s="64">
        <f>SUM(R8:R16)</f>
        <v>0</v>
      </c>
    </row>
    <row r="18" spans="1:19" ht="15.75" thickBot="1" x14ac:dyDescent="0.3">
      <c r="A18" s="61" t="s">
        <v>54</v>
      </c>
      <c r="B18" s="62"/>
      <c r="C18" s="62"/>
      <c r="D18" s="62"/>
      <c r="E18" s="62"/>
      <c r="F18" s="62"/>
      <c r="G18" s="63"/>
      <c r="H18" s="65"/>
      <c r="I18" s="67"/>
      <c r="J18" s="69"/>
      <c r="K18" s="71"/>
      <c r="L18" s="26"/>
      <c r="M18" s="73"/>
      <c r="N18" s="20"/>
      <c r="O18" s="73"/>
      <c r="P18" s="65"/>
      <c r="Q18" s="20"/>
      <c r="R18" s="65"/>
    </row>
    <row r="19" spans="1:19" x14ac:dyDescent="0.25">
      <c r="A19" s="13"/>
    </row>
    <row r="20" spans="1:19" x14ac:dyDescent="0.25">
      <c r="A20" s="54" t="s">
        <v>55</v>
      </c>
      <c r="B20" s="54"/>
      <c r="C20" s="54"/>
      <c r="D20" s="54"/>
      <c r="E20" s="54"/>
      <c r="F20" s="54"/>
      <c r="G20" s="54"/>
      <c r="H20" s="54"/>
      <c r="I20" s="54"/>
      <c r="J20" s="54"/>
      <c r="K20" s="54"/>
      <c r="L20" s="54"/>
      <c r="M20" s="54"/>
      <c r="N20" s="54"/>
      <c r="O20" s="54"/>
      <c r="P20" s="54"/>
      <c r="Q20" s="19"/>
      <c r="R20" s="19"/>
    </row>
    <row r="22" spans="1:19" x14ac:dyDescent="0.25">
      <c r="A22" s="24"/>
      <c r="B22" t="s">
        <v>385</v>
      </c>
    </row>
    <row r="23" spans="1:19" x14ac:dyDescent="0.25">
      <c r="A23" s="33"/>
      <c r="B23" s="53" t="s">
        <v>209</v>
      </c>
      <c r="C23" s="53"/>
      <c r="D23" s="53"/>
      <c r="E23" s="53"/>
      <c r="F23" s="53"/>
      <c r="G23" s="53"/>
      <c r="H23" s="53"/>
      <c r="I23" s="53"/>
      <c r="J23" s="53"/>
      <c r="K23" s="53"/>
      <c r="L23" s="53"/>
      <c r="M23" s="53"/>
      <c r="N23" s="53"/>
      <c r="O23" s="53"/>
      <c r="P23" s="53"/>
      <c r="Q23" s="53"/>
      <c r="R23" s="53"/>
      <c r="S23" s="53"/>
    </row>
    <row r="24" spans="1:19" ht="27.75" customHeight="1" x14ac:dyDescent="0.25">
      <c r="A24" s="52" t="s">
        <v>386</v>
      </c>
    </row>
  </sheetData>
  <mergeCells count="27">
    <mergeCell ref="J3:J6"/>
    <mergeCell ref="A3:A6"/>
    <mergeCell ref="C3:C6"/>
    <mergeCell ref="D3:D6"/>
    <mergeCell ref="F3:F6"/>
    <mergeCell ref="I3:I6"/>
    <mergeCell ref="Q3:Q6"/>
    <mergeCell ref="R3:R6"/>
    <mergeCell ref="S3:S6"/>
    <mergeCell ref="A17:G17"/>
    <mergeCell ref="H17:H18"/>
    <mergeCell ref="I17:I18"/>
    <mergeCell ref="J17:J18"/>
    <mergeCell ref="K17:K18"/>
    <mergeCell ref="M17:M18"/>
    <mergeCell ref="O17:O18"/>
    <mergeCell ref="K3:K6"/>
    <mergeCell ref="L3:L6"/>
    <mergeCell ref="M3:M6"/>
    <mergeCell ref="N3:N6"/>
    <mergeCell ref="O3:O6"/>
    <mergeCell ref="P3:P6"/>
    <mergeCell ref="P17:P18"/>
    <mergeCell ref="R17:R18"/>
    <mergeCell ref="A18:G18"/>
    <mergeCell ref="A20:P20"/>
    <mergeCell ref="B23:S23"/>
  </mergeCells>
  <pageMargins left="0.7" right="0.7" top="0.75" bottom="0.75" header="0.3" footer="0.3"/>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S21"/>
  <sheetViews>
    <sheetView topLeftCell="A9" workbookViewId="0">
      <selection activeCell="A19" sqref="A19:S21"/>
    </sheetView>
  </sheetViews>
  <sheetFormatPr defaultRowHeight="15" x14ac:dyDescent="0.25"/>
  <sheetData>
    <row r="2" spans="1:18" ht="15.75" thickBot="1" x14ac:dyDescent="0.3">
      <c r="A2" s="51" t="s">
        <v>378</v>
      </c>
    </row>
    <row r="3" spans="1:18" ht="36" x14ac:dyDescent="0.25">
      <c r="A3" s="55" t="s">
        <v>1</v>
      </c>
      <c r="B3" s="3" t="s">
        <v>2</v>
      </c>
      <c r="C3" s="55" t="s">
        <v>74</v>
      </c>
      <c r="D3" s="55" t="s">
        <v>75</v>
      </c>
      <c r="E3" s="3"/>
      <c r="F3" s="55" t="s">
        <v>383</v>
      </c>
      <c r="G3" s="7" t="s">
        <v>4</v>
      </c>
      <c r="H3" s="3" t="s">
        <v>6</v>
      </c>
      <c r="I3" s="55" t="s">
        <v>8</v>
      </c>
      <c r="J3" s="55" t="s">
        <v>71</v>
      </c>
      <c r="K3" s="55" t="s">
        <v>72</v>
      </c>
      <c r="L3" s="55" t="s">
        <v>68</v>
      </c>
      <c r="M3" s="55" t="s">
        <v>76</v>
      </c>
      <c r="N3" s="55" t="s">
        <v>77</v>
      </c>
      <c r="O3" s="55" t="s">
        <v>78</v>
      </c>
      <c r="P3" s="55" t="s">
        <v>69</v>
      </c>
      <c r="Q3" s="55" t="s">
        <v>73</v>
      </c>
      <c r="R3" s="55" t="s">
        <v>70</v>
      </c>
    </row>
    <row r="4" spans="1:18" ht="24" x14ac:dyDescent="0.25">
      <c r="A4" s="56"/>
      <c r="B4" s="6" t="s">
        <v>3</v>
      </c>
      <c r="C4" s="56"/>
      <c r="D4" s="56"/>
      <c r="E4" s="6" t="s">
        <v>56</v>
      </c>
      <c r="F4" s="56"/>
      <c r="G4" s="6" t="s">
        <v>5</v>
      </c>
      <c r="H4" s="6" t="s">
        <v>7</v>
      </c>
      <c r="I4" s="56"/>
      <c r="J4" s="56"/>
      <c r="K4" s="56"/>
      <c r="L4" s="56"/>
      <c r="M4" s="56"/>
      <c r="N4" s="56"/>
      <c r="O4" s="56"/>
      <c r="P4" s="56"/>
      <c r="Q4" s="56"/>
      <c r="R4" s="56"/>
    </row>
    <row r="5" spans="1:18" ht="48" x14ac:dyDescent="0.25">
      <c r="A5" s="56"/>
      <c r="B5" s="4"/>
      <c r="C5" s="56"/>
      <c r="D5" s="56"/>
      <c r="E5" s="4"/>
      <c r="F5" s="56"/>
      <c r="G5" s="6" t="s">
        <v>79</v>
      </c>
      <c r="H5" s="4"/>
      <c r="I5" s="56"/>
      <c r="J5" s="56"/>
      <c r="K5" s="56"/>
      <c r="L5" s="56"/>
      <c r="M5" s="56"/>
      <c r="N5" s="56"/>
      <c r="O5" s="56"/>
      <c r="P5" s="56"/>
      <c r="Q5" s="56"/>
      <c r="R5" s="56"/>
    </row>
    <row r="6" spans="1:18" ht="15.75" thickBot="1" x14ac:dyDescent="0.3">
      <c r="A6" s="57"/>
      <c r="B6" s="5"/>
      <c r="C6" s="57"/>
      <c r="D6" s="57"/>
      <c r="E6" s="5"/>
      <c r="F6" s="57"/>
      <c r="G6" s="5"/>
      <c r="H6" s="5"/>
      <c r="I6" s="57"/>
      <c r="J6" s="57"/>
      <c r="K6" s="57"/>
      <c r="L6" s="57"/>
      <c r="M6" s="57"/>
      <c r="N6" s="57"/>
      <c r="O6" s="57"/>
      <c r="P6" s="57"/>
      <c r="Q6" s="57"/>
      <c r="R6" s="57"/>
    </row>
    <row r="7" spans="1:18" ht="15.75" thickBot="1" x14ac:dyDescent="0.3">
      <c r="A7" s="8">
        <v>1</v>
      </c>
      <c r="B7" s="8">
        <v>2</v>
      </c>
      <c r="C7" s="8">
        <v>3</v>
      </c>
      <c r="D7" s="8">
        <v>30</v>
      </c>
      <c r="E7" s="8">
        <v>5</v>
      </c>
      <c r="F7" s="8">
        <v>6</v>
      </c>
      <c r="G7" s="8">
        <v>7</v>
      </c>
      <c r="H7" s="8">
        <v>8</v>
      </c>
      <c r="I7" s="8">
        <v>9</v>
      </c>
      <c r="J7" s="8">
        <v>10</v>
      </c>
      <c r="K7" s="8">
        <v>11</v>
      </c>
      <c r="L7" s="8">
        <v>12</v>
      </c>
      <c r="M7" s="8">
        <v>13</v>
      </c>
      <c r="N7" s="8">
        <v>14</v>
      </c>
      <c r="O7" s="8">
        <v>15</v>
      </c>
      <c r="P7" s="8">
        <v>16</v>
      </c>
      <c r="Q7" s="8">
        <v>17</v>
      </c>
      <c r="R7" s="8">
        <v>18</v>
      </c>
    </row>
    <row r="8" spans="1:18" ht="248.25" thickBot="1" x14ac:dyDescent="0.3">
      <c r="A8" s="9">
        <v>1</v>
      </c>
      <c r="B8" s="41" t="s">
        <v>328</v>
      </c>
      <c r="C8" s="42">
        <v>30</v>
      </c>
      <c r="D8" s="28">
        <v>30</v>
      </c>
      <c r="E8" s="9" t="s">
        <v>58</v>
      </c>
      <c r="F8" s="11"/>
      <c r="G8" s="22">
        <v>0</v>
      </c>
      <c r="H8" s="15">
        <f>D8*G8</f>
        <v>0</v>
      </c>
      <c r="I8" s="23">
        <v>0.23</v>
      </c>
      <c r="J8" s="16">
        <f t="shared" ref="J8:J9" si="0">H8*I8</f>
        <v>0</v>
      </c>
      <c r="K8" s="16">
        <f>H8+J8</f>
        <v>0</v>
      </c>
      <c r="L8" s="17">
        <f>C8*0.6</f>
        <v>18</v>
      </c>
      <c r="M8" s="32">
        <v>18</v>
      </c>
      <c r="N8" s="17">
        <f>C8*0.2</f>
        <v>6</v>
      </c>
      <c r="O8" s="32">
        <v>6</v>
      </c>
      <c r="P8" s="18">
        <f t="shared" ref="P8:P9" si="1">G8*O8</f>
        <v>0</v>
      </c>
      <c r="Q8" s="18">
        <f t="shared" ref="Q8:Q9" si="2">I8*P8</f>
        <v>0</v>
      </c>
      <c r="R8" s="18">
        <f>P8+Q8</f>
        <v>0</v>
      </c>
    </row>
    <row r="9" spans="1:18" ht="270.75" thickBot="1" x14ac:dyDescent="0.3">
      <c r="A9" s="9">
        <v>2</v>
      </c>
      <c r="B9" s="41" t="s">
        <v>329</v>
      </c>
      <c r="C9" s="42">
        <v>0</v>
      </c>
      <c r="D9" s="28">
        <v>0</v>
      </c>
      <c r="E9" s="9" t="s">
        <v>58</v>
      </c>
      <c r="F9" s="11"/>
      <c r="G9" s="22">
        <v>0</v>
      </c>
      <c r="H9" s="15">
        <f>D9*G9</f>
        <v>0</v>
      </c>
      <c r="I9" s="23">
        <v>0.23</v>
      </c>
      <c r="J9" s="16">
        <f t="shared" si="0"/>
        <v>0</v>
      </c>
      <c r="K9" s="16">
        <f>H9+J9</f>
        <v>0</v>
      </c>
      <c r="L9" s="17">
        <v>0</v>
      </c>
      <c r="M9" s="32">
        <v>0</v>
      </c>
      <c r="N9" s="17">
        <v>6</v>
      </c>
      <c r="O9" s="32">
        <v>6</v>
      </c>
      <c r="P9" s="18">
        <f t="shared" si="1"/>
        <v>0</v>
      </c>
      <c r="Q9" s="18">
        <f t="shared" si="2"/>
        <v>0</v>
      </c>
      <c r="R9" s="18">
        <f>P9+Q9</f>
        <v>0</v>
      </c>
    </row>
    <row r="10" spans="1:18" x14ac:dyDescent="0.25">
      <c r="A10" s="58"/>
      <c r="B10" s="59"/>
      <c r="C10" s="59"/>
      <c r="D10" s="59"/>
      <c r="E10" s="59"/>
      <c r="F10" s="59"/>
      <c r="G10" s="60"/>
      <c r="H10" s="64">
        <f>SUM(H8:H9)</f>
        <v>0</v>
      </c>
      <c r="I10" s="66"/>
      <c r="J10" s="68"/>
      <c r="K10" s="70">
        <f>SUM(K8:K9)</f>
        <v>0</v>
      </c>
      <c r="L10" s="25"/>
      <c r="M10" s="72"/>
      <c r="N10" s="27"/>
      <c r="O10" s="72"/>
      <c r="P10" s="64">
        <f>SUM(P8:P9)</f>
        <v>0</v>
      </c>
      <c r="Q10" s="21"/>
      <c r="R10" s="64">
        <f>SUM(R8:R9)</f>
        <v>0</v>
      </c>
    </row>
    <row r="11" spans="1:18" ht="15.75" thickBot="1" x14ac:dyDescent="0.3">
      <c r="A11" s="61" t="s">
        <v>54</v>
      </c>
      <c r="B11" s="62"/>
      <c r="C11" s="62"/>
      <c r="D11" s="62"/>
      <c r="E11" s="62"/>
      <c r="F11" s="62"/>
      <c r="G11" s="63"/>
      <c r="H11" s="65"/>
      <c r="I11" s="67"/>
      <c r="J11" s="69"/>
      <c r="K11" s="71"/>
      <c r="L11" s="26"/>
      <c r="M11" s="73"/>
      <c r="N11" s="20"/>
      <c r="O11" s="73"/>
      <c r="P11" s="65"/>
      <c r="Q11" s="20"/>
      <c r="R11" s="65"/>
    </row>
    <row r="12" spans="1:18" x14ac:dyDescent="0.25">
      <c r="A12" s="13"/>
    </row>
    <row r="13" spans="1:18" x14ac:dyDescent="0.25">
      <c r="A13" s="54" t="s">
        <v>55</v>
      </c>
      <c r="B13" s="54"/>
      <c r="C13" s="54"/>
      <c r="D13" s="54"/>
      <c r="E13" s="54"/>
      <c r="F13" s="54"/>
      <c r="G13" s="54"/>
      <c r="H13" s="54"/>
      <c r="I13" s="54"/>
      <c r="J13" s="54"/>
      <c r="K13" s="54"/>
      <c r="L13" s="54"/>
      <c r="M13" s="54"/>
      <c r="N13" s="54"/>
      <c r="O13" s="54"/>
      <c r="P13" s="54"/>
      <c r="Q13" s="19"/>
    </row>
    <row r="19" spans="1:19" x14ac:dyDescent="0.25">
      <c r="A19" s="24"/>
      <c r="B19" t="s">
        <v>385</v>
      </c>
    </row>
    <row r="20" spans="1:19" x14ac:dyDescent="0.25">
      <c r="A20" s="33"/>
      <c r="B20" s="53" t="s">
        <v>209</v>
      </c>
      <c r="C20" s="53"/>
      <c r="D20" s="53"/>
      <c r="E20" s="53"/>
      <c r="F20" s="53"/>
      <c r="G20" s="53"/>
      <c r="H20" s="53"/>
      <c r="I20" s="53"/>
      <c r="J20" s="53"/>
      <c r="K20" s="53"/>
      <c r="L20" s="53"/>
      <c r="M20" s="53"/>
      <c r="N20" s="53"/>
      <c r="O20" s="53"/>
      <c r="P20" s="53"/>
      <c r="Q20" s="53"/>
      <c r="R20" s="53"/>
      <c r="S20" s="53"/>
    </row>
    <row r="21" spans="1:19" ht="45.75" customHeight="1" x14ac:dyDescent="0.25">
      <c r="A21" s="52" t="s">
        <v>386</v>
      </c>
    </row>
  </sheetData>
  <mergeCells count="26">
    <mergeCell ref="M3:M6"/>
    <mergeCell ref="N3:N6"/>
    <mergeCell ref="O3:O6"/>
    <mergeCell ref="P3:P6"/>
    <mergeCell ref="A3:A6"/>
    <mergeCell ref="C3:C6"/>
    <mergeCell ref="D3:D6"/>
    <mergeCell ref="F3:F6"/>
    <mergeCell ref="I3:I6"/>
    <mergeCell ref="J3:J6"/>
    <mergeCell ref="B20:S20"/>
    <mergeCell ref="R10:R11"/>
    <mergeCell ref="A11:G11"/>
    <mergeCell ref="A13:P13"/>
    <mergeCell ref="Q3:Q6"/>
    <mergeCell ref="R3:R6"/>
    <mergeCell ref="A10:G10"/>
    <mergeCell ref="H10:H11"/>
    <mergeCell ref="I10:I11"/>
    <mergeCell ref="J10:J11"/>
    <mergeCell ref="K10:K11"/>
    <mergeCell ref="M10:M11"/>
    <mergeCell ref="O10:O11"/>
    <mergeCell ref="P10:P11"/>
    <mergeCell ref="K3:K6"/>
    <mergeCell ref="L3:L6"/>
  </mergeCells>
  <pageMargins left="0.7" right="0.7" top="0.75" bottom="0.75" header="0.3" footer="0.3"/>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24"/>
  <sheetViews>
    <sheetView tabSelected="1" workbookViewId="0">
      <selection activeCell="P9" sqref="P9"/>
    </sheetView>
  </sheetViews>
  <sheetFormatPr defaultRowHeight="15" x14ac:dyDescent="0.25"/>
  <cols>
    <col min="2" max="2" width="28.42578125" customWidth="1"/>
  </cols>
  <sheetData>
    <row r="3" spans="1:18" ht="15.75" thickBot="1" x14ac:dyDescent="0.3">
      <c r="A3" s="51" t="s">
        <v>379</v>
      </c>
    </row>
    <row r="4" spans="1:18" ht="25.5" customHeight="1" x14ac:dyDescent="0.25">
      <c r="A4" s="55" t="s">
        <v>1</v>
      </c>
      <c r="B4" s="3" t="s">
        <v>2</v>
      </c>
      <c r="C4" s="55" t="s">
        <v>74</v>
      </c>
      <c r="D4" s="55" t="s">
        <v>75</v>
      </c>
      <c r="E4" s="3"/>
      <c r="F4" s="55" t="s">
        <v>383</v>
      </c>
      <c r="G4" s="7" t="s">
        <v>4</v>
      </c>
      <c r="H4" s="3" t="s">
        <v>6</v>
      </c>
      <c r="I4" s="55" t="s">
        <v>8</v>
      </c>
      <c r="J4" s="55" t="s">
        <v>71</v>
      </c>
      <c r="K4" s="55" t="s">
        <v>72</v>
      </c>
      <c r="L4" s="55" t="s">
        <v>68</v>
      </c>
      <c r="M4" s="55" t="s">
        <v>76</v>
      </c>
      <c r="N4" s="55" t="s">
        <v>77</v>
      </c>
      <c r="O4" s="55" t="s">
        <v>78</v>
      </c>
      <c r="P4" s="55" t="s">
        <v>69</v>
      </c>
      <c r="Q4" s="55" t="s">
        <v>73</v>
      </c>
      <c r="R4" s="55" t="s">
        <v>70</v>
      </c>
    </row>
    <row r="5" spans="1:18" ht="24" x14ac:dyDescent="0.25">
      <c r="A5" s="56"/>
      <c r="B5" s="6" t="s">
        <v>3</v>
      </c>
      <c r="C5" s="56"/>
      <c r="D5" s="56"/>
      <c r="E5" s="6" t="s">
        <v>56</v>
      </c>
      <c r="F5" s="56"/>
      <c r="G5" s="6" t="s">
        <v>5</v>
      </c>
      <c r="H5" s="6" t="s">
        <v>7</v>
      </c>
      <c r="I5" s="56"/>
      <c r="J5" s="56"/>
      <c r="K5" s="56"/>
      <c r="L5" s="56"/>
      <c r="M5" s="56"/>
      <c r="N5" s="56"/>
      <c r="O5" s="56"/>
      <c r="P5" s="56"/>
      <c r="Q5" s="56"/>
      <c r="R5" s="56"/>
    </row>
    <row r="6" spans="1:18" ht="48" x14ac:dyDescent="0.25">
      <c r="A6" s="56"/>
      <c r="B6" s="4"/>
      <c r="C6" s="56"/>
      <c r="D6" s="56"/>
      <c r="E6" s="4"/>
      <c r="F6" s="56"/>
      <c r="G6" s="6" t="s">
        <v>79</v>
      </c>
      <c r="H6" s="4"/>
      <c r="I6" s="56"/>
      <c r="J6" s="56"/>
      <c r="K6" s="56"/>
      <c r="L6" s="56"/>
      <c r="M6" s="56"/>
      <c r="N6" s="56"/>
      <c r="O6" s="56"/>
      <c r="P6" s="56"/>
      <c r="Q6" s="56"/>
      <c r="R6" s="56"/>
    </row>
    <row r="7" spans="1:18" ht="15.75" thickBot="1" x14ac:dyDescent="0.3">
      <c r="A7" s="57"/>
      <c r="B7" s="5"/>
      <c r="C7" s="57"/>
      <c r="D7" s="57"/>
      <c r="E7" s="5"/>
      <c r="F7" s="57"/>
      <c r="G7" s="5"/>
      <c r="H7" s="5"/>
      <c r="I7" s="57"/>
      <c r="J7" s="57"/>
      <c r="K7" s="57"/>
      <c r="L7" s="57"/>
      <c r="M7" s="57"/>
      <c r="N7" s="57"/>
      <c r="O7" s="57"/>
      <c r="P7" s="57"/>
      <c r="Q7" s="57"/>
      <c r="R7" s="57"/>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195" customHeight="1" thickBot="1" x14ac:dyDescent="0.3">
      <c r="A9" s="9">
        <v>1</v>
      </c>
      <c r="B9" s="41" t="s">
        <v>364</v>
      </c>
      <c r="C9" s="42">
        <v>10</v>
      </c>
      <c r="D9" s="28">
        <v>10</v>
      </c>
      <c r="E9" s="9" t="s">
        <v>58</v>
      </c>
      <c r="F9" s="11"/>
      <c r="G9" s="22">
        <v>0</v>
      </c>
      <c r="H9" s="15">
        <f>D9*G9</f>
        <v>0</v>
      </c>
      <c r="I9" s="23">
        <v>0.23</v>
      </c>
      <c r="J9" s="16">
        <f t="shared" ref="J9:J12" si="0">H9*I9</f>
        <v>0</v>
      </c>
      <c r="K9" s="16">
        <f>H9+J9</f>
        <v>0</v>
      </c>
      <c r="L9" s="17">
        <f>C9*0.6</f>
        <v>6</v>
      </c>
      <c r="M9" s="32">
        <v>6</v>
      </c>
      <c r="N9" s="75">
        <v>30</v>
      </c>
      <c r="O9" s="32">
        <v>30</v>
      </c>
      <c r="P9" s="18">
        <f t="shared" ref="P9:P12" si="1">G9*O9</f>
        <v>0</v>
      </c>
      <c r="Q9" s="18">
        <f t="shared" ref="Q9:Q12" si="2">I9*P9</f>
        <v>0</v>
      </c>
      <c r="R9" s="18">
        <f>P9+Q9</f>
        <v>0</v>
      </c>
    </row>
    <row r="10" spans="1:18" ht="313.5" customHeight="1" thickBot="1" x14ac:dyDescent="0.3">
      <c r="A10" s="9">
        <v>2</v>
      </c>
      <c r="B10" s="41" t="s">
        <v>365</v>
      </c>
      <c r="C10" s="42">
        <v>10</v>
      </c>
      <c r="D10" s="28">
        <v>10</v>
      </c>
      <c r="E10" s="9" t="s">
        <v>58</v>
      </c>
      <c r="F10" s="11"/>
      <c r="G10" s="22">
        <v>0</v>
      </c>
      <c r="H10" s="15">
        <f>D10*G10</f>
        <v>0</v>
      </c>
      <c r="I10" s="23">
        <v>0.23</v>
      </c>
      <c r="J10" s="16">
        <f t="shared" si="0"/>
        <v>0</v>
      </c>
      <c r="K10" s="16">
        <f>H10+J10</f>
        <v>0</v>
      </c>
      <c r="L10" s="17">
        <v>6</v>
      </c>
      <c r="M10" s="32">
        <v>6</v>
      </c>
      <c r="N10" s="75">
        <v>30</v>
      </c>
      <c r="O10" s="32">
        <v>30</v>
      </c>
      <c r="P10" s="18">
        <f t="shared" si="1"/>
        <v>0</v>
      </c>
      <c r="Q10" s="18">
        <f t="shared" si="2"/>
        <v>0</v>
      </c>
      <c r="R10" s="18">
        <f>P10+Q10</f>
        <v>0</v>
      </c>
    </row>
    <row r="11" spans="1:18" ht="136.5" customHeight="1" thickBot="1" x14ac:dyDescent="0.3">
      <c r="A11" s="9">
        <v>3</v>
      </c>
      <c r="B11" s="41" t="s">
        <v>366</v>
      </c>
      <c r="C11" s="42">
        <v>5</v>
      </c>
      <c r="D11" s="28">
        <v>5</v>
      </c>
      <c r="E11" s="9" t="s">
        <v>58</v>
      </c>
      <c r="F11" s="11"/>
      <c r="G11" s="22">
        <v>0</v>
      </c>
      <c r="H11" s="15">
        <f t="shared" ref="H11:H12" si="3">D11*G11</f>
        <v>0</v>
      </c>
      <c r="I11" s="23">
        <v>0.08</v>
      </c>
      <c r="J11" s="16">
        <f t="shared" si="0"/>
        <v>0</v>
      </c>
      <c r="K11" s="16">
        <f t="shared" ref="K11:K12" si="4">H11+J11</f>
        <v>0</v>
      </c>
      <c r="L11" s="17">
        <f>C11*0.6</f>
        <v>3</v>
      </c>
      <c r="M11" s="32">
        <v>3</v>
      </c>
      <c r="N11" s="75">
        <v>15</v>
      </c>
      <c r="O11" s="32">
        <v>15</v>
      </c>
      <c r="P11" s="18">
        <f t="shared" si="1"/>
        <v>0</v>
      </c>
      <c r="Q11" s="18">
        <f t="shared" si="2"/>
        <v>0</v>
      </c>
      <c r="R11" s="18">
        <f>P11+Q11</f>
        <v>0</v>
      </c>
    </row>
    <row r="12" spans="1:18" ht="113.25" thickBot="1" x14ac:dyDescent="0.3">
      <c r="A12" s="9">
        <v>4</v>
      </c>
      <c r="B12" s="41" t="s">
        <v>367</v>
      </c>
      <c r="C12" s="42">
        <v>20</v>
      </c>
      <c r="D12" s="28">
        <v>20</v>
      </c>
      <c r="E12" s="9" t="s">
        <v>58</v>
      </c>
      <c r="F12" s="11"/>
      <c r="G12" s="22">
        <v>0</v>
      </c>
      <c r="H12" s="15">
        <f t="shared" si="3"/>
        <v>0</v>
      </c>
      <c r="I12" s="23">
        <v>0.08</v>
      </c>
      <c r="J12" s="16">
        <f t="shared" si="0"/>
        <v>0</v>
      </c>
      <c r="K12" s="16">
        <f t="shared" si="4"/>
        <v>0</v>
      </c>
      <c r="L12" s="17">
        <f>C12*0.6</f>
        <v>12</v>
      </c>
      <c r="M12" s="32">
        <v>12</v>
      </c>
      <c r="N12" s="75">
        <v>20</v>
      </c>
      <c r="O12" s="32">
        <v>20</v>
      </c>
      <c r="P12" s="18">
        <f t="shared" si="1"/>
        <v>0</v>
      </c>
      <c r="Q12" s="18">
        <f t="shared" si="2"/>
        <v>0</v>
      </c>
      <c r="R12" s="18">
        <f>P12+Q12</f>
        <v>0</v>
      </c>
    </row>
    <row r="13" spans="1:18" x14ac:dyDescent="0.25">
      <c r="A13" s="58"/>
      <c r="B13" s="59"/>
      <c r="C13" s="59"/>
      <c r="D13" s="59"/>
      <c r="E13" s="59"/>
      <c r="F13" s="59"/>
      <c r="G13" s="60"/>
      <c r="H13" s="64">
        <f>SUM(H9:H12)</f>
        <v>0</v>
      </c>
      <c r="I13" s="66"/>
      <c r="J13" s="68"/>
      <c r="K13" s="70">
        <f>SUM(K9:K12)</f>
        <v>0</v>
      </c>
      <c r="L13" s="25"/>
      <c r="M13" s="72"/>
      <c r="N13" s="27"/>
      <c r="O13" s="72"/>
      <c r="P13" s="64">
        <f>SUM(P9:P12)</f>
        <v>0</v>
      </c>
      <c r="Q13" s="21"/>
      <c r="R13" s="64">
        <f>SUM(R9:R12)</f>
        <v>0</v>
      </c>
    </row>
    <row r="14" spans="1:18" ht="15.75" thickBot="1" x14ac:dyDescent="0.3">
      <c r="A14" s="61" t="s">
        <v>54</v>
      </c>
      <c r="B14" s="62"/>
      <c r="C14" s="62"/>
      <c r="D14" s="62"/>
      <c r="E14" s="62"/>
      <c r="F14" s="62"/>
      <c r="G14" s="63"/>
      <c r="H14" s="65"/>
      <c r="I14" s="67"/>
      <c r="J14" s="69"/>
      <c r="K14" s="71"/>
      <c r="L14" s="26"/>
      <c r="M14" s="73"/>
      <c r="N14" s="20"/>
      <c r="O14" s="73"/>
      <c r="P14" s="65"/>
      <c r="Q14" s="20"/>
      <c r="R14" s="65"/>
    </row>
    <row r="15" spans="1:18" x14ac:dyDescent="0.25">
      <c r="A15" s="13"/>
    </row>
    <row r="16" spans="1:18" x14ac:dyDescent="0.25">
      <c r="A16" s="54" t="s">
        <v>55</v>
      </c>
      <c r="B16" s="54"/>
      <c r="C16" s="54"/>
      <c r="D16" s="54"/>
      <c r="E16" s="54"/>
      <c r="F16" s="54"/>
      <c r="G16" s="54"/>
      <c r="H16" s="54"/>
      <c r="I16" s="54"/>
      <c r="J16" s="54"/>
      <c r="K16" s="54"/>
      <c r="L16" s="54"/>
      <c r="M16" s="54"/>
      <c r="N16" s="54"/>
      <c r="O16" s="54"/>
      <c r="P16" s="54"/>
      <c r="Q16" s="19"/>
    </row>
    <row r="22" spans="1:19" x14ac:dyDescent="0.25">
      <c r="A22" s="24"/>
      <c r="B22" t="s">
        <v>385</v>
      </c>
    </row>
    <row r="23" spans="1:19" x14ac:dyDescent="0.25">
      <c r="A23" s="33"/>
      <c r="B23" s="53" t="s">
        <v>209</v>
      </c>
      <c r="C23" s="53"/>
      <c r="D23" s="53"/>
      <c r="E23" s="53"/>
      <c r="F23" s="53"/>
      <c r="G23" s="53"/>
      <c r="H23" s="53"/>
      <c r="I23" s="53"/>
      <c r="J23" s="53"/>
      <c r="K23" s="53"/>
      <c r="L23" s="53"/>
      <c r="M23" s="53"/>
      <c r="N23" s="53"/>
      <c r="O23" s="53"/>
      <c r="P23" s="53"/>
      <c r="Q23" s="53"/>
      <c r="R23" s="53"/>
      <c r="S23" s="53"/>
    </row>
    <row r="24" spans="1:19" ht="45" customHeight="1" x14ac:dyDescent="0.25">
      <c r="A24" s="52" t="s">
        <v>386</v>
      </c>
    </row>
  </sheetData>
  <mergeCells count="26">
    <mergeCell ref="M4:M7"/>
    <mergeCell ref="N4:N7"/>
    <mergeCell ref="O4:O7"/>
    <mergeCell ref="P4:P7"/>
    <mergeCell ref="A4:A7"/>
    <mergeCell ref="C4:C7"/>
    <mergeCell ref="D4:D7"/>
    <mergeCell ref="F4:F7"/>
    <mergeCell ref="I4:I7"/>
    <mergeCell ref="J4:J7"/>
    <mergeCell ref="B23:S23"/>
    <mergeCell ref="R13:R14"/>
    <mergeCell ref="A14:G14"/>
    <mergeCell ref="A16:P16"/>
    <mergeCell ref="Q4:Q7"/>
    <mergeCell ref="R4:R7"/>
    <mergeCell ref="A13:G13"/>
    <mergeCell ref="H13:H14"/>
    <mergeCell ref="I13:I14"/>
    <mergeCell ref="J13:J14"/>
    <mergeCell ref="K13:K14"/>
    <mergeCell ref="M13:M14"/>
    <mergeCell ref="O13:O14"/>
    <mergeCell ref="P13:P14"/>
    <mergeCell ref="K4:K7"/>
    <mergeCell ref="L4:L7"/>
  </mergeCells>
  <pageMargins left="0.7" right="0.7" top="0.75" bottom="0.75" header="0.3" footer="0.3"/>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S22"/>
  <sheetViews>
    <sheetView topLeftCell="A5" workbookViewId="0">
      <selection activeCell="W9" sqref="W9"/>
    </sheetView>
  </sheetViews>
  <sheetFormatPr defaultRowHeight="15" x14ac:dyDescent="0.25"/>
  <cols>
    <col min="2" max="2" width="16.85546875" customWidth="1"/>
  </cols>
  <sheetData>
    <row r="3" spans="1:18" ht="15.75" thickBot="1" x14ac:dyDescent="0.3">
      <c r="A3" s="51" t="s">
        <v>380</v>
      </c>
    </row>
    <row r="4" spans="1:18" ht="25.5" customHeight="1" x14ac:dyDescent="0.25">
      <c r="A4" s="55" t="s">
        <v>1</v>
      </c>
      <c r="B4" s="3" t="s">
        <v>2</v>
      </c>
      <c r="C4" s="55" t="s">
        <v>74</v>
      </c>
      <c r="D4" s="55" t="s">
        <v>75</v>
      </c>
      <c r="E4" s="3"/>
      <c r="F4" s="55" t="s">
        <v>383</v>
      </c>
      <c r="G4" s="7" t="s">
        <v>4</v>
      </c>
      <c r="H4" s="3" t="s">
        <v>6</v>
      </c>
      <c r="I4" s="55" t="s">
        <v>8</v>
      </c>
      <c r="J4" s="55" t="s">
        <v>71</v>
      </c>
      <c r="K4" s="55" t="s">
        <v>72</v>
      </c>
      <c r="L4" s="55" t="s">
        <v>68</v>
      </c>
      <c r="M4" s="55" t="s">
        <v>76</v>
      </c>
      <c r="N4" s="55" t="s">
        <v>77</v>
      </c>
      <c r="O4" s="55" t="s">
        <v>78</v>
      </c>
      <c r="P4" s="55" t="s">
        <v>69</v>
      </c>
      <c r="Q4" s="55" t="s">
        <v>73</v>
      </c>
      <c r="R4" s="55" t="s">
        <v>70</v>
      </c>
    </row>
    <row r="5" spans="1:18" ht="24" x14ac:dyDescent="0.25">
      <c r="A5" s="56"/>
      <c r="B5" s="6" t="s">
        <v>3</v>
      </c>
      <c r="C5" s="56"/>
      <c r="D5" s="56"/>
      <c r="E5" s="6" t="s">
        <v>56</v>
      </c>
      <c r="F5" s="56"/>
      <c r="G5" s="6" t="s">
        <v>5</v>
      </c>
      <c r="H5" s="6" t="s">
        <v>7</v>
      </c>
      <c r="I5" s="56"/>
      <c r="J5" s="56"/>
      <c r="K5" s="56"/>
      <c r="L5" s="56"/>
      <c r="M5" s="56"/>
      <c r="N5" s="56"/>
      <c r="O5" s="56"/>
      <c r="P5" s="56"/>
      <c r="Q5" s="56"/>
      <c r="R5" s="56"/>
    </row>
    <row r="6" spans="1:18" ht="48" x14ac:dyDescent="0.25">
      <c r="A6" s="56"/>
      <c r="B6" s="4"/>
      <c r="C6" s="56"/>
      <c r="D6" s="56"/>
      <c r="E6" s="4"/>
      <c r="F6" s="56"/>
      <c r="G6" s="6" t="s">
        <v>79</v>
      </c>
      <c r="H6" s="4"/>
      <c r="I6" s="56"/>
      <c r="J6" s="56"/>
      <c r="K6" s="56"/>
      <c r="L6" s="56"/>
      <c r="M6" s="56"/>
      <c r="N6" s="56"/>
      <c r="O6" s="56"/>
      <c r="P6" s="56"/>
      <c r="Q6" s="56"/>
      <c r="R6" s="56"/>
    </row>
    <row r="7" spans="1:18" ht="15.75" thickBot="1" x14ac:dyDescent="0.3">
      <c r="A7" s="57"/>
      <c r="B7" s="5"/>
      <c r="C7" s="57"/>
      <c r="D7" s="57"/>
      <c r="E7" s="5"/>
      <c r="F7" s="57"/>
      <c r="G7" s="5"/>
      <c r="H7" s="5"/>
      <c r="I7" s="57"/>
      <c r="J7" s="57"/>
      <c r="K7" s="57"/>
      <c r="L7" s="57"/>
      <c r="M7" s="57"/>
      <c r="N7" s="57"/>
      <c r="O7" s="57"/>
      <c r="P7" s="57"/>
      <c r="Q7" s="57"/>
      <c r="R7" s="57"/>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221.25" customHeight="1" thickBot="1" x14ac:dyDescent="0.3">
      <c r="A9" s="9">
        <v>1</v>
      </c>
      <c r="B9" s="41" t="s">
        <v>368</v>
      </c>
      <c r="C9" s="42">
        <v>18</v>
      </c>
      <c r="D9" s="28">
        <v>18</v>
      </c>
      <c r="E9" s="9" t="s">
        <v>58</v>
      </c>
      <c r="F9" s="11"/>
      <c r="G9" s="22">
        <v>0</v>
      </c>
      <c r="H9" s="15">
        <f>D9*G9</f>
        <v>0</v>
      </c>
      <c r="I9" s="23">
        <v>0.23</v>
      </c>
      <c r="J9" s="16">
        <f t="shared" ref="J9:J10" si="0">H9*I9</f>
        <v>0</v>
      </c>
      <c r="K9" s="16">
        <f>H9+J9</f>
        <v>0</v>
      </c>
      <c r="L9" s="17">
        <f>10</f>
        <v>10</v>
      </c>
      <c r="M9" s="32">
        <v>10</v>
      </c>
      <c r="N9" s="75">
        <v>40</v>
      </c>
      <c r="O9" s="32">
        <v>40</v>
      </c>
      <c r="P9" s="18">
        <f t="shared" ref="P9:P10" si="1">G9*O9</f>
        <v>0</v>
      </c>
      <c r="Q9" s="18">
        <f t="shared" ref="Q9:Q10" si="2">I9*P9</f>
        <v>0</v>
      </c>
      <c r="R9" s="18">
        <f>P9+Q9</f>
        <v>0</v>
      </c>
    </row>
    <row r="10" spans="1:18" ht="158.25" thickBot="1" x14ac:dyDescent="0.3">
      <c r="A10" s="9">
        <v>2</v>
      </c>
      <c r="B10" s="41" t="s">
        <v>369</v>
      </c>
      <c r="C10" s="42">
        <v>18</v>
      </c>
      <c r="D10" s="28">
        <v>18</v>
      </c>
      <c r="E10" s="9" t="s">
        <v>58</v>
      </c>
      <c r="F10" s="11"/>
      <c r="G10" s="22">
        <v>0</v>
      </c>
      <c r="H10" s="15">
        <f>D10*G10</f>
        <v>0</v>
      </c>
      <c r="I10" s="23">
        <v>0.23</v>
      </c>
      <c r="J10" s="16">
        <f t="shared" si="0"/>
        <v>0</v>
      </c>
      <c r="K10" s="16">
        <f>H10+J10</f>
        <v>0</v>
      </c>
      <c r="L10" s="17">
        <v>10</v>
      </c>
      <c r="M10" s="32">
        <v>10</v>
      </c>
      <c r="N10" s="75">
        <v>40</v>
      </c>
      <c r="O10" s="32">
        <v>40</v>
      </c>
      <c r="P10" s="18">
        <f t="shared" si="1"/>
        <v>0</v>
      </c>
      <c r="Q10" s="18">
        <f t="shared" si="2"/>
        <v>0</v>
      </c>
      <c r="R10" s="18">
        <f>P10+Q10</f>
        <v>0</v>
      </c>
    </row>
    <row r="11" spans="1:18" x14ac:dyDescent="0.25">
      <c r="A11" s="58"/>
      <c r="B11" s="59"/>
      <c r="C11" s="59"/>
      <c r="D11" s="59"/>
      <c r="E11" s="59"/>
      <c r="F11" s="59"/>
      <c r="G11" s="60"/>
      <c r="H11" s="64">
        <f>SUM(H9:H10)</f>
        <v>0</v>
      </c>
      <c r="I11" s="66"/>
      <c r="J11" s="68"/>
      <c r="K11" s="70">
        <f>SUM(K9:K10)</f>
        <v>0</v>
      </c>
      <c r="L11" s="25"/>
      <c r="M11" s="72"/>
      <c r="N11" s="27"/>
      <c r="O11" s="72"/>
      <c r="P11" s="64">
        <f>SUM(P9:P10)</f>
        <v>0</v>
      </c>
      <c r="Q11" s="21"/>
      <c r="R11" s="64">
        <f>SUM(R9:R10)</f>
        <v>0</v>
      </c>
    </row>
    <row r="12" spans="1:18" ht="15.75" thickBot="1" x14ac:dyDescent="0.3">
      <c r="A12" s="61" t="s">
        <v>54</v>
      </c>
      <c r="B12" s="62"/>
      <c r="C12" s="62"/>
      <c r="D12" s="62"/>
      <c r="E12" s="62"/>
      <c r="F12" s="62"/>
      <c r="G12" s="63"/>
      <c r="H12" s="65"/>
      <c r="I12" s="67"/>
      <c r="J12" s="69"/>
      <c r="K12" s="71"/>
      <c r="L12" s="26"/>
      <c r="M12" s="73"/>
      <c r="N12" s="20"/>
      <c r="O12" s="73"/>
      <c r="P12" s="65"/>
      <c r="Q12" s="20"/>
      <c r="R12" s="65"/>
    </row>
    <row r="13" spans="1:18" x14ac:dyDescent="0.25">
      <c r="A13" s="13"/>
    </row>
    <row r="14" spans="1:18" x14ac:dyDescent="0.25">
      <c r="A14" s="54" t="s">
        <v>55</v>
      </c>
      <c r="B14" s="54"/>
      <c r="C14" s="54"/>
      <c r="D14" s="54"/>
      <c r="E14" s="54"/>
      <c r="F14" s="54"/>
      <c r="G14" s="54"/>
      <c r="H14" s="54"/>
      <c r="I14" s="54"/>
      <c r="J14" s="54"/>
      <c r="K14" s="54"/>
      <c r="L14" s="54"/>
      <c r="M14" s="54"/>
      <c r="N14" s="54"/>
      <c r="O14" s="54"/>
      <c r="P14" s="54"/>
      <c r="Q14" s="19"/>
    </row>
    <row r="20" spans="1:19" x14ac:dyDescent="0.25">
      <c r="A20" s="24"/>
      <c r="B20" t="s">
        <v>385</v>
      </c>
    </row>
    <row r="21" spans="1:19" x14ac:dyDescent="0.25">
      <c r="A21" s="33"/>
      <c r="B21" s="53" t="s">
        <v>209</v>
      </c>
      <c r="C21" s="53"/>
      <c r="D21" s="53"/>
      <c r="E21" s="53"/>
      <c r="F21" s="53"/>
      <c r="G21" s="53"/>
      <c r="H21" s="53"/>
      <c r="I21" s="53"/>
      <c r="J21" s="53"/>
      <c r="K21" s="53"/>
      <c r="L21" s="53"/>
      <c r="M21" s="53"/>
      <c r="N21" s="53"/>
      <c r="O21" s="53"/>
      <c r="P21" s="53"/>
      <c r="Q21" s="53"/>
      <c r="R21" s="53"/>
      <c r="S21" s="53"/>
    </row>
    <row r="22" spans="1:19" ht="48.75" customHeight="1" x14ac:dyDescent="0.25">
      <c r="A22" s="52" t="s">
        <v>386</v>
      </c>
    </row>
  </sheetData>
  <mergeCells count="26">
    <mergeCell ref="M4:M7"/>
    <mergeCell ref="N4:N7"/>
    <mergeCell ref="O4:O7"/>
    <mergeCell ref="P4:P7"/>
    <mergeCell ref="A4:A7"/>
    <mergeCell ref="C4:C7"/>
    <mergeCell ref="D4:D7"/>
    <mergeCell ref="F4:F7"/>
    <mergeCell ref="I4:I7"/>
    <mergeCell ref="J4:J7"/>
    <mergeCell ref="B21:S21"/>
    <mergeCell ref="R11:R12"/>
    <mergeCell ref="A12:G12"/>
    <mergeCell ref="A14:P14"/>
    <mergeCell ref="Q4:Q7"/>
    <mergeCell ref="R4:R7"/>
    <mergeCell ref="A11:G11"/>
    <mergeCell ref="H11:H12"/>
    <mergeCell ref="I11:I12"/>
    <mergeCell ref="J11:J12"/>
    <mergeCell ref="K11:K12"/>
    <mergeCell ref="M11:M12"/>
    <mergeCell ref="O11:O12"/>
    <mergeCell ref="P11:P12"/>
    <mergeCell ref="K4:K7"/>
    <mergeCell ref="L4:L7"/>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Pakiet nr 1</vt:lpstr>
      <vt:lpstr>Pakiet nr 2</vt:lpstr>
      <vt:lpstr>Pakiet nr 3</vt:lpstr>
      <vt:lpstr>Pakiet nr 5</vt:lpstr>
      <vt:lpstr>Pakiet nr 6</vt:lpstr>
      <vt:lpstr>Pakiet nr 7</vt:lpstr>
      <vt:lpstr>Pakiet nr 8</vt:lpstr>
      <vt:lpstr>Pakiet nr 9</vt:lpstr>
      <vt:lpstr>Pakiet nr 10</vt:lpstr>
      <vt:lpstr>Pakiet nr 20</vt:lpstr>
      <vt:lpstr>Pakiet nr 22</vt:lpstr>
      <vt:lpstr>Pakiet nr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Wierzbowski</dc:creator>
  <cp:lastModifiedBy>Łukasz Wierzbowski</cp:lastModifiedBy>
  <cp:lastPrinted>2025-07-14T06:01:17Z</cp:lastPrinted>
  <dcterms:created xsi:type="dcterms:W3CDTF">2025-06-16T11:01:20Z</dcterms:created>
  <dcterms:modified xsi:type="dcterms:W3CDTF">2025-07-14T07:41:02Z</dcterms:modified>
</cp:coreProperties>
</file>