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E:\lwierzbowski\Desktop\Szpital Kolejowy PZP\Zamówienia publiczne\Zamówienia Publiczne 2025\Zamowienia publiczne powyżej 130 tys\jednorazówka\poprawki\"/>
    </mc:Choice>
  </mc:AlternateContent>
  <xr:revisionPtr revIDLastSave="0" documentId="13_ncr:1_{23028ABF-C18C-4700-A05F-D892191D2152}" xr6:coauthVersionLast="47" xr6:coauthVersionMax="47" xr10:uidLastSave="{00000000-0000-0000-0000-000000000000}"/>
  <bookViews>
    <workbookView xWindow="-120" yWindow="-120" windowWidth="29040" windowHeight="15840" firstSheet="2" activeTab="11" xr2:uid="{00000000-000D-0000-FFFF-FFFF00000000}"/>
  </bookViews>
  <sheets>
    <sheet name="Pakiet nr 1" sheetId="1" r:id="rId1"/>
    <sheet name="Pakiet nr 2" sheetId="2" r:id="rId2"/>
    <sheet name="Pakiet nr 3" sheetId="3" r:id="rId3"/>
    <sheet name="Pakiet nr 5" sheetId="4" r:id="rId4"/>
    <sheet name="Pakiet nr 6" sheetId="5" r:id="rId5"/>
    <sheet name="Pakiet nr 7" sheetId="6" r:id="rId6"/>
    <sheet name="Pakiet nr 8" sheetId="9" r:id="rId7"/>
    <sheet name="Pakiet nr 9" sheetId="10" r:id="rId8"/>
    <sheet name="Pakiet nr 10" sheetId="11" r:id="rId9"/>
    <sheet name="Pakiet nr 20" sheetId="7" r:id="rId10"/>
    <sheet name="Pakiet nr 22" sheetId="12" r:id="rId11"/>
    <sheet name="Pakiet nr 23" sheetId="14"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4" l="1"/>
  <c r="P10" i="14"/>
  <c r="H10" i="14"/>
  <c r="J10" i="14" s="1"/>
  <c r="P9" i="14"/>
  <c r="H9" i="14"/>
  <c r="J9" i="14" s="1"/>
  <c r="N12" i="12"/>
  <c r="L12" i="12"/>
  <c r="L11" i="12"/>
  <c r="L9" i="12"/>
  <c r="P12" i="12"/>
  <c r="Q12" i="12" s="1"/>
  <c r="R12" i="12" s="1"/>
  <c r="H12" i="12"/>
  <c r="J12" i="12" s="1"/>
  <c r="K12" i="12" s="1"/>
  <c r="P11" i="12"/>
  <c r="Q11" i="12" s="1"/>
  <c r="H11" i="12"/>
  <c r="P10" i="12"/>
  <c r="Q10" i="12" s="1"/>
  <c r="R10" i="12" s="1"/>
  <c r="H10" i="12"/>
  <c r="J10" i="12" s="1"/>
  <c r="K10" i="12" s="1"/>
  <c r="P9" i="12"/>
  <c r="Q9" i="12" s="1"/>
  <c r="H9" i="12"/>
  <c r="N15" i="11"/>
  <c r="L15" i="11"/>
  <c r="N10" i="11"/>
  <c r="L10" i="11"/>
  <c r="N9" i="11"/>
  <c r="N8" i="11"/>
  <c r="L8" i="11"/>
  <c r="P16" i="11"/>
  <c r="Q16" i="11" s="1"/>
  <c r="R16" i="11" s="1"/>
  <c r="H16" i="11"/>
  <c r="P15" i="11"/>
  <c r="Q15" i="11" s="1"/>
  <c r="R15" i="11" s="1"/>
  <c r="H15" i="11"/>
  <c r="J15" i="11" s="1"/>
  <c r="K15" i="11" s="1"/>
  <c r="P14" i="11"/>
  <c r="H14" i="11"/>
  <c r="P13" i="11"/>
  <c r="Q13" i="11" s="1"/>
  <c r="R13" i="11" s="1"/>
  <c r="H13" i="11"/>
  <c r="J13" i="11" s="1"/>
  <c r="K13" i="11" s="1"/>
  <c r="P12" i="11"/>
  <c r="H12" i="11"/>
  <c r="P11" i="11"/>
  <c r="Q11" i="11" s="1"/>
  <c r="R11" i="11" s="1"/>
  <c r="H11" i="11"/>
  <c r="J11" i="11" s="1"/>
  <c r="K11" i="11" s="1"/>
  <c r="P10" i="11"/>
  <c r="H10" i="11"/>
  <c r="P9" i="11"/>
  <c r="Q9" i="11" s="1"/>
  <c r="R9" i="11" s="1"/>
  <c r="L9" i="11"/>
  <c r="H9" i="11"/>
  <c r="J9" i="11" s="1"/>
  <c r="K9" i="11" s="1"/>
  <c r="P8" i="11"/>
  <c r="H8" i="11"/>
  <c r="P24" i="10"/>
  <c r="H24" i="10"/>
  <c r="P23" i="10"/>
  <c r="N23" i="10"/>
  <c r="L23" i="10"/>
  <c r="H23" i="10"/>
  <c r="P22" i="10"/>
  <c r="H22" i="10"/>
  <c r="P21" i="10"/>
  <c r="N21" i="10"/>
  <c r="L21" i="10"/>
  <c r="H21" i="10"/>
  <c r="P20" i="10"/>
  <c r="N20" i="10"/>
  <c r="H20" i="10"/>
  <c r="P19" i="10"/>
  <c r="Q19" i="10" s="1"/>
  <c r="R19" i="10" s="1"/>
  <c r="H19" i="10"/>
  <c r="P18" i="10"/>
  <c r="Q18" i="10" s="1"/>
  <c r="H18" i="10"/>
  <c r="J18" i="10" s="1"/>
  <c r="K18" i="10" s="1"/>
  <c r="P17" i="10"/>
  <c r="N17" i="10"/>
  <c r="L17" i="10"/>
  <c r="H17" i="10"/>
  <c r="J17" i="10" s="1"/>
  <c r="K17" i="10" s="1"/>
  <c r="P16" i="10"/>
  <c r="N16" i="10"/>
  <c r="L16" i="10"/>
  <c r="H16" i="10"/>
  <c r="J16" i="10" s="1"/>
  <c r="K16" i="10" s="1"/>
  <c r="P15" i="10"/>
  <c r="H15" i="10"/>
  <c r="J15" i="10" s="1"/>
  <c r="K15" i="10" s="1"/>
  <c r="P14" i="10"/>
  <c r="H14" i="10"/>
  <c r="J14" i="10" s="1"/>
  <c r="K14" i="10" s="1"/>
  <c r="P13" i="10"/>
  <c r="H13" i="10"/>
  <c r="P12" i="10"/>
  <c r="Q12" i="10" s="1"/>
  <c r="R12" i="10" s="1"/>
  <c r="H12" i="10"/>
  <c r="J12" i="10" s="1"/>
  <c r="K12" i="10" s="1"/>
  <c r="P11" i="10"/>
  <c r="Q11" i="10" s="1"/>
  <c r="R11" i="10" s="1"/>
  <c r="H11" i="10"/>
  <c r="J11" i="10" s="1"/>
  <c r="K11" i="10" s="1"/>
  <c r="P10" i="10"/>
  <c r="Q10" i="10" s="1"/>
  <c r="R10" i="10" s="1"/>
  <c r="H10" i="10"/>
  <c r="J10" i="10" s="1"/>
  <c r="K10" i="10" s="1"/>
  <c r="P9" i="10"/>
  <c r="Q9" i="10" s="1"/>
  <c r="R9" i="10" s="1"/>
  <c r="L9" i="10"/>
  <c r="H9" i="10"/>
  <c r="J9" i="10" s="1"/>
  <c r="K9" i="10" s="1"/>
  <c r="P8" i="10"/>
  <c r="Q8" i="10" s="1"/>
  <c r="R8" i="10" s="1"/>
  <c r="H8" i="10"/>
  <c r="J8" i="10" s="1"/>
  <c r="K8" i="10" s="1"/>
  <c r="P16" i="9"/>
  <c r="L16" i="9"/>
  <c r="H16" i="9"/>
  <c r="J16" i="9" s="1"/>
  <c r="P15" i="9"/>
  <c r="H15" i="9"/>
  <c r="J15" i="9" s="1"/>
  <c r="P14" i="9"/>
  <c r="H14" i="9"/>
  <c r="J14" i="9" s="1"/>
  <c r="P13" i="9"/>
  <c r="N13" i="9"/>
  <c r="L13" i="9"/>
  <c r="H13" i="9"/>
  <c r="P12" i="9"/>
  <c r="H12" i="9"/>
  <c r="J12" i="9" s="1"/>
  <c r="P11" i="9"/>
  <c r="H11" i="9"/>
  <c r="J11" i="9" s="1"/>
  <c r="P10" i="9"/>
  <c r="H10" i="9"/>
  <c r="P9" i="9"/>
  <c r="H9" i="9"/>
  <c r="N7" i="4"/>
  <c r="L7" i="4"/>
  <c r="N11" i="5"/>
  <c r="N12" i="5"/>
  <c r="N14" i="5"/>
  <c r="N17" i="5"/>
  <c r="N18" i="5"/>
  <c r="N9" i="5"/>
  <c r="L11" i="5"/>
  <c r="L12" i="5"/>
  <c r="L14" i="5"/>
  <c r="L17" i="5"/>
  <c r="L18" i="5"/>
  <c r="L9" i="5"/>
  <c r="P9" i="7"/>
  <c r="H9" i="7"/>
  <c r="P8" i="7"/>
  <c r="N8" i="7"/>
  <c r="L8" i="7"/>
  <c r="H8" i="7"/>
  <c r="P15" i="6"/>
  <c r="H15" i="6"/>
  <c r="J15" i="6" s="1"/>
  <c r="P14" i="6"/>
  <c r="N14" i="6"/>
  <c r="L14" i="6"/>
  <c r="H14" i="6"/>
  <c r="J14" i="6" s="1"/>
  <c r="P13" i="6"/>
  <c r="N13" i="6"/>
  <c r="L13" i="6"/>
  <c r="H13" i="6"/>
  <c r="J13" i="6" s="1"/>
  <c r="P12" i="6"/>
  <c r="H12" i="6"/>
  <c r="P11" i="6"/>
  <c r="H11" i="6"/>
  <c r="J11" i="6" s="1"/>
  <c r="P10" i="6"/>
  <c r="N10" i="6"/>
  <c r="L10" i="6"/>
  <c r="H10" i="6"/>
  <c r="P9" i="6"/>
  <c r="N9" i="6"/>
  <c r="L9" i="6"/>
  <c r="H9" i="6"/>
  <c r="J9" i="6" s="1"/>
  <c r="P8" i="6"/>
  <c r="N8" i="6"/>
  <c r="L8" i="6"/>
  <c r="H8" i="6"/>
  <c r="J8" i="6" s="1"/>
  <c r="P19" i="5"/>
  <c r="H19" i="5"/>
  <c r="J19" i="5" s="1"/>
  <c r="P18" i="5"/>
  <c r="H18" i="5"/>
  <c r="J18" i="5" s="1"/>
  <c r="P17" i="5"/>
  <c r="H17" i="5"/>
  <c r="J17" i="5" s="1"/>
  <c r="P16" i="5"/>
  <c r="H16" i="5"/>
  <c r="P15" i="5"/>
  <c r="H15" i="5"/>
  <c r="J15" i="5" s="1"/>
  <c r="P14" i="5"/>
  <c r="H14" i="5"/>
  <c r="P13" i="5"/>
  <c r="H13" i="5"/>
  <c r="J13" i="5" s="1"/>
  <c r="P12" i="5"/>
  <c r="H12" i="5"/>
  <c r="P11" i="5"/>
  <c r="H11" i="5"/>
  <c r="J11" i="5" s="1"/>
  <c r="P10" i="5"/>
  <c r="H10" i="5"/>
  <c r="J10" i="5" s="1"/>
  <c r="P9" i="5"/>
  <c r="H9" i="5"/>
  <c r="J9" i="5" s="1"/>
  <c r="P8" i="5"/>
  <c r="H8" i="5"/>
  <c r="J8" i="5" s="1"/>
  <c r="H50" i="4"/>
  <c r="J50" i="4" s="1"/>
  <c r="K50" i="4" s="1"/>
  <c r="L50" i="4"/>
  <c r="N50" i="4"/>
  <c r="P50" i="4"/>
  <c r="Q50" i="4" s="1"/>
  <c r="P53" i="4"/>
  <c r="L53" i="4"/>
  <c r="H53" i="4"/>
  <c r="P52" i="4"/>
  <c r="N52" i="4"/>
  <c r="L52" i="4"/>
  <c r="H52" i="4"/>
  <c r="J52" i="4" s="1"/>
  <c r="P51" i="4"/>
  <c r="N51" i="4"/>
  <c r="L51" i="4"/>
  <c r="H51" i="4"/>
  <c r="J51" i="4" s="1"/>
  <c r="P49" i="4"/>
  <c r="L49" i="4"/>
  <c r="H49" i="4"/>
  <c r="J49" i="4" s="1"/>
  <c r="P48" i="4"/>
  <c r="H48" i="4"/>
  <c r="P47" i="4"/>
  <c r="Q47" i="4" s="1"/>
  <c r="H47" i="4"/>
  <c r="P46" i="4"/>
  <c r="Q46" i="4" s="1"/>
  <c r="R46" i="4" s="1"/>
  <c r="N46" i="4"/>
  <c r="L46" i="4"/>
  <c r="H46" i="4"/>
  <c r="P45" i="4"/>
  <c r="Q45" i="4" s="1"/>
  <c r="H45" i="4"/>
  <c r="J45" i="4" s="1"/>
  <c r="P44" i="4"/>
  <c r="Q44" i="4" s="1"/>
  <c r="R44" i="4" s="1"/>
  <c r="H44" i="4"/>
  <c r="J44" i="4" s="1"/>
  <c r="P43" i="4"/>
  <c r="Q43" i="4" s="1"/>
  <c r="R43" i="4" s="1"/>
  <c r="N43" i="4"/>
  <c r="L43" i="4"/>
  <c r="H43" i="4"/>
  <c r="P42" i="4"/>
  <c r="Q42" i="4" s="1"/>
  <c r="R42" i="4" s="1"/>
  <c r="N42" i="4"/>
  <c r="L42" i="4"/>
  <c r="H42" i="4"/>
  <c r="P41" i="4"/>
  <c r="Q41" i="4" s="1"/>
  <c r="R41" i="4" s="1"/>
  <c r="H41" i="4"/>
  <c r="J41" i="4" s="1"/>
  <c r="P40" i="4"/>
  <c r="N40" i="4"/>
  <c r="L40" i="4"/>
  <c r="H40" i="4"/>
  <c r="P39" i="4"/>
  <c r="Q39" i="4" s="1"/>
  <c r="H39" i="4"/>
  <c r="J39" i="4" s="1"/>
  <c r="P38" i="4"/>
  <c r="N38" i="4"/>
  <c r="L38" i="4"/>
  <c r="H38" i="4"/>
  <c r="J38" i="4" s="1"/>
  <c r="K38" i="4" s="1"/>
  <c r="P37" i="4"/>
  <c r="H37" i="4"/>
  <c r="J37" i="4" s="1"/>
  <c r="K37" i="4" s="1"/>
  <c r="P36" i="4"/>
  <c r="Q36" i="4" s="1"/>
  <c r="N36" i="4"/>
  <c r="L36" i="4"/>
  <c r="H36" i="4"/>
  <c r="J36" i="4" s="1"/>
  <c r="K36" i="4" s="1"/>
  <c r="P35" i="4"/>
  <c r="Q35" i="4" s="1"/>
  <c r="R35" i="4" s="1"/>
  <c r="H35" i="4"/>
  <c r="P34" i="4"/>
  <c r="H34" i="4"/>
  <c r="J34" i="4" s="1"/>
  <c r="P33" i="4"/>
  <c r="Q33" i="4" s="1"/>
  <c r="R33" i="4" s="1"/>
  <c r="N33" i="4"/>
  <c r="L33" i="4"/>
  <c r="H33" i="4"/>
  <c r="J33" i="4" s="1"/>
  <c r="P32" i="4"/>
  <c r="Q32" i="4" s="1"/>
  <c r="R32" i="4" s="1"/>
  <c r="H32" i="4"/>
  <c r="J32" i="4" s="1"/>
  <c r="P31" i="4"/>
  <c r="Q31" i="4" s="1"/>
  <c r="R31" i="4" s="1"/>
  <c r="N31" i="4"/>
  <c r="L31" i="4"/>
  <c r="H31" i="4"/>
  <c r="P30" i="4"/>
  <c r="H30" i="4"/>
  <c r="J30" i="4" s="1"/>
  <c r="P29" i="4"/>
  <c r="Q29" i="4" s="1"/>
  <c r="R29" i="4" s="1"/>
  <c r="N29" i="4"/>
  <c r="L29" i="4"/>
  <c r="H29" i="4"/>
  <c r="J29" i="4" s="1"/>
  <c r="P28" i="4"/>
  <c r="Q28" i="4" s="1"/>
  <c r="R28" i="4" s="1"/>
  <c r="H28" i="4"/>
  <c r="J28" i="4" s="1"/>
  <c r="P27" i="4"/>
  <c r="Q27" i="4" s="1"/>
  <c r="R27" i="4" s="1"/>
  <c r="N27" i="4"/>
  <c r="L27" i="4"/>
  <c r="H27" i="4"/>
  <c r="P26" i="4"/>
  <c r="Q26" i="4" s="1"/>
  <c r="R26" i="4" s="1"/>
  <c r="H26" i="4"/>
  <c r="J26" i="4" s="1"/>
  <c r="P25" i="4"/>
  <c r="Q25" i="4" s="1"/>
  <c r="R25" i="4" s="1"/>
  <c r="N25" i="4"/>
  <c r="H25" i="4"/>
  <c r="J25" i="4" s="1"/>
  <c r="P24" i="4"/>
  <c r="Q24" i="4" s="1"/>
  <c r="R24" i="4" s="1"/>
  <c r="H24" i="4"/>
  <c r="P23" i="4"/>
  <c r="Q23" i="4" s="1"/>
  <c r="N23" i="4"/>
  <c r="L23" i="4"/>
  <c r="H23" i="4"/>
  <c r="J23" i="4" s="1"/>
  <c r="K23" i="4" s="1"/>
  <c r="P22" i="4"/>
  <c r="N22" i="4"/>
  <c r="L22" i="4"/>
  <c r="H22" i="4"/>
  <c r="J22" i="4" s="1"/>
  <c r="K22" i="4" s="1"/>
  <c r="P21" i="4"/>
  <c r="L21" i="4"/>
  <c r="H21" i="4"/>
  <c r="P20" i="4"/>
  <c r="N20" i="4"/>
  <c r="L20" i="4"/>
  <c r="H20" i="4"/>
  <c r="P19" i="4"/>
  <c r="Q19" i="4" s="1"/>
  <c r="H19" i="4"/>
  <c r="J19" i="4" s="1"/>
  <c r="K19" i="4" s="1"/>
  <c r="P18" i="4"/>
  <c r="N18" i="4"/>
  <c r="L18" i="4"/>
  <c r="H18" i="4"/>
  <c r="J18" i="4" s="1"/>
  <c r="K18" i="4" s="1"/>
  <c r="P17" i="4"/>
  <c r="H17" i="4"/>
  <c r="J17" i="4" s="1"/>
  <c r="P16" i="4"/>
  <c r="Q16" i="4" s="1"/>
  <c r="R16" i="4" s="1"/>
  <c r="N16" i="4"/>
  <c r="L16" i="4"/>
  <c r="H16" i="4"/>
  <c r="J16" i="4" s="1"/>
  <c r="P15" i="4"/>
  <c r="Q15" i="4" s="1"/>
  <c r="R15" i="4" s="1"/>
  <c r="N15" i="4"/>
  <c r="L15" i="4"/>
  <c r="H15" i="4"/>
  <c r="P14" i="4"/>
  <c r="Q14" i="4" s="1"/>
  <c r="R14" i="4" s="1"/>
  <c r="H14" i="4"/>
  <c r="J14" i="4" s="1"/>
  <c r="P13" i="4"/>
  <c r="N13" i="4"/>
  <c r="L13" i="4"/>
  <c r="H13" i="4"/>
  <c r="J13" i="4" s="1"/>
  <c r="P12" i="4"/>
  <c r="Q12" i="4" s="1"/>
  <c r="R12" i="4" s="1"/>
  <c r="H12" i="4"/>
  <c r="P11" i="4"/>
  <c r="Q11" i="4" s="1"/>
  <c r="H11" i="4"/>
  <c r="J11" i="4" s="1"/>
  <c r="K11" i="4" s="1"/>
  <c r="P10" i="4"/>
  <c r="Q10" i="4" s="1"/>
  <c r="N10" i="4"/>
  <c r="L10" i="4"/>
  <c r="H10" i="4"/>
  <c r="J10" i="4" s="1"/>
  <c r="K10" i="4" s="1"/>
  <c r="P9" i="4"/>
  <c r="N9" i="4"/>
  <c r="L9" i="4"/>
  <c r="H9" i="4"/>
  <c r="P8" i="4"/>
  <c r="N8" i="4"/>
  <c r="L8" i="4"/>
  <c r="H8" i="4"/>
  <c r="P7" i="4"/>
  <c r="Q7" i="4" s="1"/>
  <c r="H7" i="4"/>
  <c r="N10" i="3"/>
  <c r="N11" i="3"/>
  <c r="N12" i="3"/>
  <c r="N13" i="3"/>
  <c r="N14" i="3"/>
  <c r="N15" i="3"/>
  <c r="N16" i="3"/>
  <c r="N17" i="3"/>
  <c r="N18" i="3"/>
  <c r="N19" i="3"/>
  <c r="N21" i="3"/>
  <c r="N9" i="3"/>
  <c r="N8" i="3"/>
  <c r="L10" i="3"/>
  <c r="L11" i="3"/>
  <c r="L12" i="3"/>
  <c r="L13" i="3"/>
  <c r="L14" i="3"/>
  <c r="L15" i="3"/>
  <c r="L16" i="3"/>
  <c r="L17" i="3"/>
  <c r="L18" i="3"/>
  <c r="L19" i="3"/>
  <c r="L21" i="3"/>
  <c r="L9" i="3"/>
  <c r="L8" i="3"/>
  <c r="P21" i="3"/>
  <c r="H21" i="3"/>
  <c r="J21" i="3" s="1"/>
  <c r="K21" i="3" s="1"/>
  <c r="P20" i="3"/>
  <c r="Q20" i="3" s="1"/>
  <c r="R20" i="3" s="1"/>
  <c r="H20" i="3"/>
  <c r="J20" i="3" s="1"/>
  <c r="P19" i="3"/>
  <c r="H19" i="3"/>
  <c r="J19" i="3" s="1"/>
  <c r="K19" i="3" s="1"/>
  <c r="P18" i="3"/>
  <c r="Q18" i="3" s="1"/>
  <c r="R18" i="3" s="1"/>
  <c r="H18" i="3"/>
  <c r="P17" i="3"/>
  <c r="H17" i="3"/>
  <c r="J17" i="3" s="1"/>
  <c r="K17" i="3" s="1"/>
  <c r="P16" i="3"/>
  <c r="Q16" i="3" s="1"/>
  <c r="R16" i="3" s="1"/>
  <c r="H16" i="3"/>
  <c r="J16" i="3" s="1"/>
  <c r="P15" i="3"/>
  <c r="H15" i="3"/>
  <c r="J15" i="3" s="1"/>
  <c r="K15" i="3" s="1"/>
  <c r="P14" i="3"/>
  <c r="Q14" i="3" s="1"/>
  <c r="R14" i="3" s="1"/>
  <c r="H14" i="3"/>
  <c r="J14" i="3" s="1"/>
  <c r="P13" i="3"/>
  <c r="H13" i="3"/>
  <c r="J13" i="3" s="1"/>
  <c r="K13" i="3" s="1"/>
  <c r="P12" i="3"/>
  <c r="Q12" i="3" s="1"/>
  <c r="R12" i="3" s="1"/>
  <c r="H12" i="3"/>
  <c r="J12" i="3" s="1"/>
  <c r="P11" i="3"/>
  <c r="H11" i="3"/>
  <c r="J11" i="3" s="1"/>
  <c r="K11" i="3" s="1"/>
  <c r="P10" i="3"/>
  <c r="H10" i="3"/>
  <c r="J10" i="3" s="1"/>
  <c r="K10" i="3" s="1"/>
  <c r="P9" i="3"/>
  <c r="Q9" i="3" s="1"/>
  <c r="R9" i="3" s="1"/>
  <c r="H9" i="3"/>
  <c r="J9" i="3" s="1"/>
  <c r="P8" i="3"/>
  <c r="H8" i="3"/>
  <c r="J8" i="3" s="1"/>
  <c r="K8" i="3" s="1"/>
  <c r="P36" i="2"/>
  <c r="Q36" i="2" s="1"/>
  <c r="P37" i="2"/>
  <c r="Q37" i="2" s="1"/>
  <c r="P38" i="2"/>
  <c r="Q38" i="2" s="1"/>
  <c r="P39" i="2"/>
  <c r="Q39" i="2" s="1"/>
  <c r="P40" i="2"/>
  <c r="Q40" i="2" s="1"/>
  <c r="P41" i="2"/>
  <c r="Q41" i="2" s="1"/>
  <c r="P42" i="2"/>
  <c r="Q42" i="2" s="1"/>
  <c r="P43" i="2"/>
  <c r="Q43" i="2" s="1"/>
  <c r="P44" i="2"/>
  <c r="Q44" i="2" s="1"/>
  <c r="P45" i="2"/>
  <c r="P46" i="2"/>
  <c r="Q46" i="2" s="1"/>
  <c r="P47" i="2"/>
  <c r="Q47" i="2" s="1"/>
  <c r="P48" i="2"/>
  <c r="P49" i="2"/>
  <c r="Q49" i="2" s="1"/>
  <c r="P50" i="2"/>
  <c r="Q50" i="2" s="1"/>
  <c r="P51" i="2"/>
  <c r="Q51" i="2" s="1"/>
  <c r="P52" i="2"/>
  <c r="Q52" i="2" s="1"/>
  <c r="P53" i="2"/>
  <c r="Q53" i="2" s="1"/>
  <c r="P54" i="2"/>
  <c r="Q54" i="2" s="1"/>
  <c r="P55" i="2"/>
  <c r="Q55" i="2" s="1"/>
  <c r="P56" i="2"/>
  <c r="Q56" i="2" s="1"/>
  <c r="P57" i="2"/>
  <c r="Q57" i="2" s="1"/>
  <c r="P58" i="2"/>
  <c r="P59" i="2"/>
  <c r="Q59" i="2" s="1"/>
  <c r="P60" i="2"/>
  <c r="Q60" i="2" s="1"/>
  <c r="P61" i="2"/>
  <c r="Q61" i="2" s="1"/>
  <c r="P62" i="2"/>
  <c r="P63" i="2"/>
  <c r="Q63" i="2" s="1"/>
  <c r="P64" i="2"/>
  <c r="Q64" i="2" s="1"/>
  <c r="P65" i="2"/>
  <c r="Q65" i="2" s="1"/>
  <c r="P66" i="2"/>
  <c r="Q66" i="2" s="1"/>
  <c r="P67" i="2"/>
  <c r="Q67" i="2" s="1"/>
  <c r="P68" i="2"/>
  <c r="Q68" i="2" s="1"/>
  <c r="P69" i="2"/>
  <c r="Q69" i="2" s="1"/>
  <c r="P70" i="2"/>
  <c r="Q70" i="2" s="1"/>
  <c r="P71" i="2"/>
  <c r="Q71" i="2" s="1"/>
  <c r="P72" i="2"/>
  <c r="Q72" i="2" s="1"/>
  <c r="P73" i="2"/>
  <c r="Q73" i="2" s="1"/>
  <c r="P74" i="2"/>
  <c r="Q74" i="2" s="1"/>
  <c r="P75" i="2"/>
  <c r="Q75" i="2" s="1"/>
  <c r="P76" i="2"/>
  <c r="Q76" i="2" s="1"/>
  <c r="P77" i="2"/>
  <c r="Q77" i="2" s="1"/>
  <c r="P78" i="2"/>
  <c r="Q78" i="2" s="1"/>
  <c r="P79" i="2"/>
  <c r="Q79" i="2" s="1"/>
  <c r="P80" i="2"/>
  <c r="Q80" i="2" s="1"/>
  <c r="P81" i="2"/>
  <c r="Q81" i="2" s="1"/>
  <c r="P82" i="2"/>
  <c r="Q82" i="2" s="1"/>
  <c r="P83" i="2"/>
  <c r="Q83" i="2" s="1"/>
  <c r="P84" i="2"/>
  <c r="Q84" i="2" s="1"/>
  <c r="P85" i="2"/>
  <c r="Q85" i="2" s="1"/>
  <c r="P86" i="2"/>
  <c r="Q86" i="2" s="1"/>
  <c r="P87" i="2"/>
  <c r="Q87" i="2" s="1"/>
  <c r="P88" i="2"/>
  <c r="Q88" i="2" s="1"/>
  <c r="P89" i="2"/>
  <c r="Q89" i="2" s="1"/>
  <c r="P90" i="2"/>
  <c r="P91" i="2"/>
  <c r="Q91" i="2" s="1"/>
  <c r="P92" i="2"/>
  <c r="Q92" i="2" s="1"/>
  <c r="P93" i="2"/>
  <c r="Q93" i="2" s="1"/>
  <c r="P94" i="2"/>
  <c r="P95" i="2"/>
  <c r="Q95" i="2" s="1"/>
  <c r="P96" i="2"/>
  <c r="Q96" i="2" s="1"/>
  <c r="P97" i="2"/>
  <c r="P98" i="2"/>
  <c r="Q98" i="2" s="1"/>
  <c r="P99" i="2"/>
  <c r="Q99" i="2" s="1"/>
  <c r="P100" i="2"/>
  <c r="Q100" i="2" s="1"/>
  <c r="P101" i="2"/>
  <c r="P102" i="2"/>
  <c r="Q102" i="2" s="1"/>
  <c r="P103" i="2"/>
  <c r="Q103" i="2" s="1"/>
  <c r="P104" i="2"/>
  <c r="Q104" i="2" s="1"/>
  <c r="P105" i="2"/>
  <c r="Q105" i="2" s="1"/>
  <c r="P106" i="2"/>
  <c r="Q106" i="2" s="1"/>
  <c r="P107" i="2"/>
  <c r="Q107" i="2" s="1"/>
  <c r="P108" i="2"/>
  <c r="Q108" i="2" s="1"/>
  <c r="P109" i="2"/>
  <c r="Q109" i="2" s="1"/>
  <c r="P110" i="2"/>
  <c r="Q110" i="2" s="1"/>
  <c r="P111" i="2"/>
  <c r="Q111" i="2" s="1"/>
  <c r="P112" i="2"/>
  <c r="Q112" i="2" s="1"/>
  <c r="P113" i="2"/>
  <c r="Q113" i="2" s="1"/>
  <c r="P114" i="2"/>
  <c r="Q114" i="2" s="1"/>
  <c r="P115" i="2"/>
  <c r="Q115" i="2" s="1"/>
  <c r="P116" i="2"/>
  <c r="Q116" i="2" s="1"/>
  <c r="P117" i="2"/>
  <c r="Q117" i="2" s="1"/>
  <c r="P118" i="2"/>
  <c r="Q118" i="2" s="1"/>
  <c r="P119" i="2"/>
  <c r="Q119" i="2" s="1"/>
  <c r="P120" i="2"/>
  <c r="Q120" i="2" s="1"/>
  <c r="P121" i="2"/>
  <c r="Q121" i="2" s="1"/>
  <c r="P122" i="2"/>
  <c r="Q122" i="2" s="1"/>
  <c r="P123" i="2"/>
  <c r="Q123" i="2" s="1"/>
  <c r="P124" i="2"/>
  <c r="Q124" i="2" s="1"/>
  <c r="P125" i="2"/>
  <c r="Q125" i="2" s="1"/>
  <c r="P126" i="2"/>
  <c r="Q126" i="2" s="1"/>
  <c r="P127" i="2"/>
  <c r="Q127" i="2" s="1"/>
  <c r="P128" i="2"/>
  <c r="P129" i="2"/>
  <c r="Q129" i="2" s="1"/>
  <c r="P130" i="2"/>
  <c r="Q130" i="2" s="1"/>
  <c r="P131" i="2"/>
  <c r="P132" i="2"/>
  <c r="Q132" i="2" s="1"/>
  <c r="P133" i="2"/>
  <c r="Q133" i="2" s="1"/>
  <c r="P134" i="2"/>
  <c r="Q134" i="2" s="1"/>
  <c r="P135" i="2"/>
  <c r="P136" i="2"/>
  <c r="Q136" i="2" s="1"/>
  <c r="P137" i="2"/>
  <c r="Q137" i="2" s="1"/>
  <c r="P138" i="2"/>
  <c r="Q138" i="2" s="1"/>
  <c r="P139" i="2"/>
  <c r="P140" i="2"/>
  <c r="Q140" i="2" s="1"/>
  <c r="P141" i="2"/>
  <c r="Q141" i="2" s="1"/>
  <c r="P142" i="2"/>
  <c r="Q142" i="2" s="1"/>
  <c r="P143" i="2"/>
  <c r="Q143" i="2" s="1"/>
  <c r="P144" i="2"/>
  <c r="Q144" i="2" s="1"/>
  <c r="P145" i="2"/>
  <c r="Q145" i="2" s="1"/>
  <c r="P146" i="2"/>
  <c r="Q146" i="2" s="1"/>
  <c r="P147" i="2"/>
  <c r="Q147" i="2" s="1"/>
  <c r="P148" i="2"/>
  <c r="Q148" i="2" s="1"/>
  <c r="P149" i="2"/>
  <c r="Q149" i="2" s="1"/>
  <c r="P150" i="2"/>
  <c r="Q150" i="2"/>
  <c r="P151" i="2"/>
  <c r="Q151" i="2" s="1"/>
  <c r="P152" i="2"/>
  <c r="Q152" i="2" s="1"/>
  <c r="P153" i="2"/>
  <c r="Q153" i="2" s="1"/>
  <c r="P154" i="2"/>
  <c r="P155" i="2"/>
  <c r="Q155" i="2" s="1"/>
  <c r="P156" i="2"/>
  <c r="Q156" i="2" s="1"/>
  <c r="P35" i="2"/>
  <c r="Q35" i="2" s="1"/>
  <c r="H35" i="2"/>
  <c r="J35" i="2" s="1"/>
  <c r="H36" i="2"/>
  <c r="H37" i="2"/>
  <c r="J37" i="2" s="1"/>
  <c r="H38" i="2"/>
  <c r="J38" i="2" s="1"/>
  <c r="K38" i="2" s="1"/>
  <c r="H39" i="2"/>
  <c r="J39" i="2" s="1"/>
  <c r="H40" i="2"/>
  <c r="H41" i="2"/>
  <c r="J41" i="2" s="1"/>
  <c r="H42" i="2"/>
  <c r="J42" i="2" s="1"/>
  <c r="K42" i="2" s="1"/>
  <c r="H43" i="2"/>
  <c r="J43" i="2" s="1"/>
  <c r="H44" i="2"/>
  <c r="H45" i="2"/>
  <c r="J45" i="2" s="1"/>
  <c r="H46" i="2"/>
  <c r="J46" i="2" s="1"/>
  <c r="K46" i="2" s="1"/>
  <c r="H47" i="2"/>
  <c r="J47" i="2" s="1"/>
  <c r="H48" i="2"/>
  <c r="H49" i="2"/>
  <c r="J49" i="2" s="1"/>
  <c r="H50" i="2"/>
  <c r="J50" i="2" s="1"/>
  <c r="K50" i="2" s="1"/>
  <c r="H51" i="2"/>
  <c r="J51" i="2" s="1"/>
  <c r="H52" i="2"/>
  <c r="H53" i="2"/>
  <c r="J53" i="2" s="1"/>
  <c r="H54" i="2"/>
  <c r="J54" i="2" s="1"/>
  <c r="H55" i="2"/>
  <c r="H56" i="2"/>
  <c r="J56" i="2" s="1"/>
  <c r="H57" i="2"/>
  <c r="J57" i="2" s="1"/>
  <c r="K57" i="2" s="1"/>
  <c r="H58" i="2"/>
  <c r="J58" i="2" s="1"/>
  <c r="H59" i="2"/>
  <c r="H60" i="2"/>
  <c r="J60" i="2" s="1"/>
  <c r="H61" i="2"/>
  <c r="J61" i="2" s="1"/>
  <c r="H62" i="2"/>
  <c r="J62" i="2" s="1"/>
  <c r="H63" i="2"/>
  <c r="J63" i="2" s="1"/>
  <c r="H64" i="2"/>
  <c r="J64" i="2" s="1"/>
  <c r="H65" i="2"/>
  <c r="J65" i="2" s="1"/>
  <c r="K65" i="2" s="1"/>
  <c r="H66" i="2"/>
  <c r="J66" i="2" s="1"/>
  <c r="H67" i="2"/>
  <c r="J67" i="2" s="1"/>
  <c r="H68" i="2"/>
  <c r="J68" i="2" s="1"/>
  <c r="H69" i="2"/>
  <c r="J69" i="2" s="1"/>
  <c r="H70" i="2"/>
  <c r="J70" i="2" s="1"/>
  <c r="H71" i="2"/>
  <c r="J71" i="2" s="1"/>
  <c r="H72" i="2"/>
  <c r="J72" i="2" s="1"/>
  <c r="H73" i="2"/>
  <c r="J73" i="2" s="1"/>
  <c r="K73" i="2" s="1"/>
  <c r="H74" i="2"/>
  <c r="J74" i="2" s="1"/>
  <c r="H75" i="2"/>
  <c r="J75" i="2" s="1"/>
  <c r="H76" i="2"/>
  <c r="J76" i="2" s="1"/>
  <c r="H77" i="2"/>
  <c r="J77" i="2" s="1"/>
  <c r="H78" i="2"/>
  <c r="J78" i="2" s="1"/>
  <c r="H79" i="2"/>
  <c r="J79" i="2" s="1"/>
  <c r="H80" i="2"/>
  <c r="J80" i="2" s="1"/>
  <c r="H81" i="2"/>
  <c r="J81" i="2" s="1"/>
  <c r="K81" i="2" s="1"/>
  <c r="H82" i="2"/>
  <c r="J82" i="2" s="1"/>
  <c r="H83" i="2"/>
  <c r="J83" i="2" s="1"/>
  <c r="H84" i="2"/>
  <c r="J84" i="2" s="1"/>
  <c r="H85" i="2"/>
  <c r="J85" i="2" s="1"/>
  <c r="H86" i="2"/>
  <c r="J86" i="2" s="1"/>
  <c r="H87" i="2"/>
  <c r="J87" i="2" s="1"/>
  <c r="H88" i="2"/>
  <c r="J88" i="2" s="1"/>
  <c r="H89" i="2"/>
  <c r="J89" i="2" s="1"/>
  <c r="K89" i="2" s="1"/>
  <c r="H90" i="2"/>
  <c r="J90" i="2" s="1"/>
  <c r="H91" i="2"/>
  <c r="J91" i="2" s="1"/>
  <c r="H92" i="2"/>
  <c r="J92" i="2" s="1"/>
  <c r="H93" i="2"/>
  <c r="J93" i="2" s="1"/>
  <c r="H94" i="2"/>
  <c r="J94" i="2" s="1"/>
  <c r="H95" i="2"/>
  <c r="J95" i="2" s="1"/>
  <c r="H96" i="2"/>
  <c r="J96" i="2" s="1"/>
  <c r="H97" i="2"/>
  <c r="J97" i="2" s="1"/>
  <c r="K97" i="2" s="1"/>
  <c r="H98" i="2"/>
  <c r="J98" i="2" s="1"/>
  <c r="H99" i="2"/>
  <c r="J99" i="2" s="1"/>
  <c r="H100" i="2"/>
  <c r="J100" i="2" s="1"/>
  <c r="H101" i="2"/>
  <c r="J101" i="2" s="1"/>
  <c r="H102" i="2"/>
  <c r="J102" i="2" s="1"/>
  <c r="H103" i="2"/>
  <c r="J103" i="2" s="1"/>
  <c r="H104" i="2"/>
  <c r="J104" i="2" s="1"/>
  <c r="H105" i="2"/>
  <c r="J105" i="2" s="1"/>
  <c r="K105" i="2" s="1"/>
  <c r="H106" i="2"/>
  <c r="J106" i="2" s="1"/>
  <c r="H107" i="2"/>
  <c r="J107" i="2" s="1"/>
  <c r="H108" i="2"/>
  <c r="J108" i="2" s="1"/>
  <c r="H109" i="2"/>
  <c r="J109" i="2" s="1"/>
  <c r="H110" i="2"/>
  <c r="J110" i="2" s="1"/>
  <c r="H111" i="2"/>
  <c r="J111" i="2" s="1"/>
  <c r="H112" i="2"/>
  <c r="J112" i="2" s="1"/>
  <c r="H113" i="2"/>
  <c r="J113" i="2" s="1"/>
  <c r="K113" i="2" s="1"/>
  <c r="H114" i="2"/>
  <c r="J114" i="2" s="1"/>
  <c r="H115" i="2"/>
  <c r="J115" i="2" s="1"/>
  <c r="H116" i="2"/>
  <c r="J116" i="2" s="1"/>
  <c r="H117" i="2"/>
  <c r="J117" i="2" s="1"/>
  <c r="H118" i="2"/>
  <c r="J118" i="2" s="1"/>
  <c r="H119" i="2"/>
  <c r="J119" i="2" s="1"/>
  <c r="H120" i="2"/>
  <c r="J120" i="2" s="1"/>
  <c r="H121" i="2"/>
  <c r="J121" i="2" s="1"/>
  <c r="K121" i="2" s="1"/>
  <c r="H122" i="2"/>
  <c r="J122" i="2" s="1"/>
  <c r="H123" i="2"/>
  <c r="J123" i="2" s="1"/>
  <c r="H124" i="2"/>
  <c r="J124" i="2" s="1"/>
  <c r="H125" i="2"/>
  <c r="J125" i="2" s="1"/>
  <c r="H126" i="2"/>
  <c r="J126" i="2" s="1"/>
  <c r="H127" i="2"/>
  <c r="J127" i="2" s="1"/>
  <c r="H128" i="2"/>
  <c r="J128" i="2" s="1"/>
  <c r="H129" i="2"/>
  <c r="J129" i="2" s="1"/>
  <c r="K129" i="2" s="1"/>
  <c r="H130" i="2"/>
  <c r="J130" i="2" s="1"/>
  <c r="H131" i="2"/>
  <c r="J131" i="2" s="1"/>
  <c r="H132" i="2"/>
  <c r="J132" i="2" s="1"/>
  <c r="H133" i="2"/>
  <c r="J133" i="2" s="1"/>
  <c r="H134" i="2"/>
  <c r="J134" i="2" s="1"/>
  <c r="H135" i="2"/>
  <c r="J135" i="2" s="1"/>
  <c r="H136" i="2"/>
  <c r="J136" i="2" s="1"/>
  <c r="H137" i="2"/>
  <c r="J137" i="2" s="1"/>
  <c r="K137" i="2" s="1"/>
  <c r="H138" i="2"/>
  <c r="J138" i="2" s="1"/>
  <c r="H139" i="2"/>
  <c r="J139" i="2" s="1"/>
  <c r="H140" i="2"/>
  <c r="J140" i="2" s="1"/>
  <c r="H141" i="2"/>
  <c r="J141" i="2" s="1"/>
  <c r="H142" i="2"/>
  <c r="J142" i="2" s="1"/>
  <c r="H143" i="2"/>
  <c r="J143" i="2" s="1"/>
  <c r="H144" i="2"/>
  <c r="J144" i="2" s="1"/>
  <c r="H145" i="2"/>
  <c r="J145" i="2" s="1"/>
  <c r="K145" i="2" s="1"/>
  <c r="H146" i="2"/>
  <c r="J146" i="2" s="1"/>
  <c r="H147" i="2"/>
  <c r="J147" i="2" s="1"/>
  <c r="H148" i="2"/>
  <c r="J148" i="2" s="1"/>
  <c r="H149" i="2"/>
  <c r="J149" i="2" s="1"/>
  <c r="H150" i="2"/>
  <c r="J150" i="2" s="1"/>
  <c r="H151" i="2"/>
  <c r="J151" i="2" s="1"/>
  <c r="H152" i="2"/>
  <c r="J152" i="2" s="1"/>
  <c r="K152" i="2" s="1"/>
  <c r="H153" i="2"/>
  <c r="J153" i="2" s="1"/>
  <c r="K153" i="2" s="1"/>
  <c r="H154" i="2"/>
  <c r="H155" i="2"/>
  <c r="J155" i="2" s="1"/>
  <c r="H156" i="2"/>
  <c r="P34" i="2"/>
  <c r="Q34" i="2" s="1"/>
  <c r="H34" i="2"/>
  <c r="J34" i="2" s="1"/>
  <c r="H33" i="2"/>
  <c r="J33" i="2" s="1"/>
  <c r="K33" i="2" s="1"/>
  <c r="H9" i="2"/>
  <c r="N12" i="2"/>
  <c r="N13" i="2"/>
  <c r="N15" i="2"/>
  <c r="N18" i="2"/>
  <c r="N20" i="2"/>
  <c r="N21" i="2"/>
  <c r="N22" i="2"/>
  <c r="N23" i="2"/>
  <c r="N24" i="2"/>
  <c r="N27" i="2"/>
  <c r="N28" i="2"/>
  <c r="N29" i="2"/>
  <c r="N30" i="2"/>
  <c r="N31" i="2"/>
  <c r="N32" i="2"/>
  <c r="N34" i="2"/>
  <c r="N35" i="2"/>
  <c r="N38" i="2"/>
  <c r="N40" i="2"/>
  <c r="N45" i="2"/>
  <c r="N46" i="2"/>
  <c r="N47" i="2"/>
  <c r="N48" i="2"/>
  <c r="N49" i="2"/>
  <c r="N52" i="2"/>
  <c r="N53" i="2"/>
  <c r="N54" i="2"/>
  <c r="N55" i="2"/>
  <c r="N59" i="2"/>
  <c r="N60" i="2"/>
  <c r="N61" i="2"/>
  <c r="N62" i="2"/>
  <c r="N67" i="2"/>
  <c r="N68" i="2"/>
  <c r="N69" i="2"/>
  <c r="N70" i="2"/>
  <c r="N71" i="2"/>
  <c r="N72" i="2"/>
  <c r="N73" i="2"/>
  <c r="N76" i="2"/>
  <c r="N77" i="2"/>
  <c r="N78" i="2"/>
  <c r="N79" i="2"/>
  <c r="N80" i="2"/>
  <c r="N81" i="2"/>
  <c r="N82" i="2"/>
  <c r="N83" i="2"/>
  <c r="N89" i="2"/>
  <c r="N90" i="2"/>
  <c r="N94" i="2"/>
  <c r="N95" i="2"/>
  <c r="N96" i="2"/>
  <c r="N98" i="2"/>
  <c r="N99" i="2"/>
  <c r="N100" i="2"/>
  <c r="N102" i="2"/>
  <c r="N103" i="2"/>
  <c r="N105" i="2"/>
  <c r="N106" i="2"/>
  <c r="N107" i="2"/>
  <c r="N108" i="2"/>
  <c r="N109" i="2"/>
  <c r="N110" i="2"/>
  <c r="N111" i="2"/>
  <c r="N113" i="2"/>
  <c r="N114" i="2"/>
  <c r="N119" i="2"/>
  <c r="N121" i="2"/>
  <c r="N122" i="2"/>
  <c r="N123" i="2"/>
  <c r="N124" i="2"/>
  <c r="N126" i="2"/>
  <c r="N128" i="2"/>
  <c r="N130" i="2"/>
  <c r="N131" i="2"/>
  <c r="N133" i="2"/>
  <c r="N137" i="2"/>
  <c r="N138" i="2"/>
  <c r="N141" i="2"/>
  <c r="N142" i="2"/>
  <c r="N144" i="2"/>
  <c r="N145" i="2"/>
  <c r="N146" i="2"/>
  <c r="N148" i="2"/>
  <c r="N149" i="2"/>
  <c r="N150" i="2"/>
  <c r="N151" i="2"/>
  <c r="N154" i="2"/>
  <c r="N10" i="2"/>
  <c r="N9" i="2"/>
  <c r="L92" i="2"/>
  <c r="L151" i="2"/>
  <c r="L12" i="2"/>
  <c r="L13" i="2"/>
  <c r="L15" i="2"/>
  <c r="L16" i="2"/>
  <c r="L18" i="2"/>
  <c r="L20" i="2"/>
  <c r="L21" i="2"/>
  <c r="L22" i="2"/>
  <c r="L23" i="2"/>
  <c r="L24" i="2"/>
  <c r="L27" i="2"/>
  <c r="L28" i="2"/>
  <c r="L29" i="2"/>
  <c r="L30" i="2"/>
  <c r="L31" i="2"/>
  <c r="L32" i="2"/>
  <c r="L33" i="2"/>
  <c r="L34" i="2"/>
  <c r="L35" i="2"/>
  <c r="L38" i="2"/>
  <c r="L40" i="2"/>
  <c r="L45" i="2"/>
  <c r="L46" i="2"/>
  <c r="L47" i="2"/>
  <c r="L48" i="2"/>
  <c r="L49" i="2"/>
  <c r="L52" i="2"/>
  <c r="L53" i="2"/>
  <c r="L54" i="2"/>
  <c r="L55" i="2"/>
  <c r="L59" i="2"/>
  <c r="L60" i="2"/>
  <c r="L61" i="2"/>
  <c r="L62" i="2"/>
  <c r="L65" i="2"/>
  <c r="L67" i="2"/>
  <c r="L68" i="2"/>
  <c r="L69" i="2"/>
  <c r="L70" i="2"/>
  <c r="L71" i="2"/>
  <c r="L72" i="2"/>
  <c r="L73" i="2"/>
  <c r="L76" i="2"/>
  <c r="L77" i="2"/>
  <c r="L78" i="2"/>
  <c r="L79" i="2"/>
  <c r="L80" i="2"/>
  <c r="L81" i="2"/>
  <c r="L82" i="2"/>
  <c r="L83" i="2"/>
  <c r="L89" i="2"/>
  <c r="L90" i="2"/>
  <c r="L91" i="2"/>
  <c r="L94" i="2"/>
  <c r="L95" i="2"/>
  <c r="L96" i="2"/>
  <c r="L98" i="2"/>
  <c r="L99" i="2"/>
  <c r="L100" i="2"/>
  <c r="L102" i="2"/>
  <c r="L103" i="2"/>
  <c r="L105" i="2"/>
  <c r="L106" i="2"/>
  <c r="L107" i="2"/>
  <c r="L108" i="2"/>
  <c r="L109" i="2"/>
  <c r="L110" i="2"/>
  <c r="L111" i="2"/>
  <c r="L112" i="2"/>
  <c r="L113" i="2"/>
  <c r="L114" i="2"/>
  <c r="L119" i="2"/>
  <c r="L121" i="2"/>
  <c r="L122" i="2"/>
  <c r="L123" i="2"/>
  <c r="L124" i="2"/>
  <c r="L125" i="2"/>
  <c r="L126" i="2"/>
  <c r="L128" i="2"/>
  <c r="L130" i="2"/>
  <c r="L131" i="2"/>
  <c r="L133" i="2"/>
  <c r="L134" i="2"/>
  <c r="L137" i="2"/>
  <c r="L138" i="2"/>
  <c r="L141" i="2"/>
  <c r="L142" i="2"/>
  <c r="L144" i="2"/>
  <c r="L145" i="2"/>
  <c r="L146" i="2"/>
  <c r="L148" i="2"/>
  <c r="L149" i="2"/>
  <c r="L150" i="2"/>
  <c r="L154" i="2"/>
  <c r="L10" i="2"/>
  <c r="L9" i="2"/>
  <c r="P33" i="2"/>
  <c r="Q33" i="2" s="1"/>
  <c r="P32" i="2"/>
  <c r="H32" i="2"/>
  <c r="P31" i="2"/>
  <c r="Q31" i="2" s="1"/>
  <c r="H31" i="2"/>
  <c r="P30" i="2"/>
  <c r="H30" i="2"/>
  <c r="J30" i="2" s="1"/>
  <c r="K30" i="2" s="1"/>
  <c r="P29" i="2"/>
  <c r="Q29" i="2" s="1"/>
  <c r="H29" i="2"/>
  <c r="J29" i="2" s="1"/>
  <c r="K29" i="2" s="1"/>
  <c r="P28" i="2"/>
  <c r="H28" i="2"/>
  <c r="P27" i="2"/>
  <c r="Q27" i="2" s="1"/>
  <c r="H27" i="2"/>
  <c r="P26" i="2"/>
  <c r="Q26" i="2" s="1"/>
  <c r="H26" i="2"/>
  <c r="J26" i="2" s="1"/>
  <c r="K26" i="2" s="1"/>
  <c r="P25" i="2"/>
  <c r="Q25" i="2" s="1"/>
  <c r="H25" i="2"/>
  <c r="P24" i="2"/>
  <c r="H24" i="2"/>
  <c r="P23" i="2"/>
  <c r="Q23" i="2" s="1"/>
  <c r="H23" i="2"/>
  <c r="J23" i="2" s="1"/>
  <c r="P22" i="2"/>
  <c r="H22" i="2"/>
  <c r="J22" i="2" s="1"/>
  <c r="K22" i="2" s="1"/>
  <c r="P21" i="2"/>
  <c r="Q21" i="2" s="1"/>
  <c r="H21" i="2"/>
  <c r="J21" i="2" s="1"/>
  <c r="P20" i="2"/>
  <c r="H20" i="2"/>
  <c r="P19" i="2"/>
  <c r="Q19" i="2" s="1"/>
  <c r="H19" i="2"/>
  <c r="J19" i="2" s="1"/>
  <c r="P18" i="2"/>
  <c r="H18" i="2"/>
  <c r="J18" i="2" s="1"/>
  <c r="K18" i="2" s="1"/>
  <c r="P17" i="2"/>
  <c r="Q17" i="2" s="1"/>
  <c r="H17" i="2"/>
  <c r="J17" i="2" s="1"/>
  <c r="K17" i="2" s="1"/>
  <c r="P16" i="2"/>
  <c r="Q16" i="2" s="1"/>
  <c r="H16" i="2"/>
  <c r="P15" i="2"/>
  <c r="Q15" i="2" s="1"/>
  <c r="H15" i="2"/>
  <c r="J15" i="2" s="1"/>
  <c r="P14" i="2"/>
  <c r="H14" i="2"/>
  <c r="J14" i="2" s="1"/>
  <c r="K14" i="2" s="1"/>
  <c r="P13" i="2"/>
  <c r="Q13" i="2" s="1"/>
  <c r="H13" i="2"/>
  <c r="J13" i="2" s="1"/>
  <c r="K13" i="2" s="1"/>
  <c r="P12" i="2"/>
  <c r="H12" i="2"/>
  <c r="P11" i="2"/>
  <c r="Q11" i="2" s="1"/>
  <c r="H11" i="2"/>
  <c r="J11" i="2" s="1"/>
  <c r="P10" i="2"/>
  <c r="H10" i="2"/>
  <c r="J10" i="2" s="1"/>
  <c r="K10" i="2" s="1"/>
  <c r="P9" i="2"/>
  <c r="Q9" i="2" s="1"/>
  <c r="P10" i="1"/>
  <c r="H10" i="1"/>
  <c r="J10" i="1" s="1"/>
  <c r="H35" i="1"/>
  <c r="P13" i="1"/>
  <c r="Q13" i="1" s="1"/>
  <c r="H31" i="1"/>
  <c r="H27" i="1"/>
  <c r="H23" i="1"/>
  <c r="H19" i="1"/>
  <c r="H15" i="1"/>
  <c r="H11" i="1"/>
  <c r="H12" i="1"/>
  <c r="H13" i="1"/>
  <c r="H14" i="1"/>
  <c r="H16" i="1"/>
  <c r="H17" i="1"/>
  <c r="H18" i="1"/>
  <c r="H20" i="1"/>
  <c r="H21" i="1"/>
  <c r="H22" i="1"/>
  <c r="H24" i="1"/>
  <c r="H25" i="1"/>
  <c r="H26" i="1"/>
  <c r="H28" i="1"/>
  <c r="H29" i="1"/>
  <c r="H30" i="1"/>
  <c r="H32" i="1"/>
  <c r="H33" i="1"/>
  <c r="H34" i="1"/>
  <c r="H36" i="1"/>
  <c r="H37" i="1"/>
  <c r="H38" i="1"/>
  <c r="R100" i="2" l="1"/>
  <c r="R49" i="2"/>
  <c r="R138" i="2"/>
  <c r="R78" i="2"/>
  <c r="R46" i="2"/>
  <c r="R136" i="2"/>
  <c r="R61" i="2"/>
  <c r="R35" i="2"/>
  <c r="R134" i="2"/>
  <c r="R60" i="2"/>
  <c r="R34" i="2"/>
  <c r="R141" i="2"/>
  <c r="R130" i="2"/>
  <c r="R95" i="2"/>
  <c r="R63" i="2"/>
  <c r="R55" i="2"/>
  <c r="R21" i="2"/>
  <c r="R126" i="2"/>
  <c r="R155" i="2"/>
  <c r="R140" i="2"/>
  <c r="R129" i="2"/>
  <c r="R99" i="2"/>
  <c r="R91" i="2"/>
  <c r="R70" i="2"/>
  <c r="R52" i="2"/>
  <c r="R40" i="2"/>
  <c r="R17" i="2"/>
  <c r="K75" i="2"/>
  <c r="R54" i="2"/>
  <c r="R151" i="2"/>
  <c r="R133" i="2"/>
  <c r="R103" i="2"/>
  <c r="R98" i="2"/>
  <c r="R86" i="2"/>
  <c r="R65" i="2"/>
  <c r="R39" i="2"/>
  <c r="R29" i="2"/>
  <c r="R15" i="2"/>
  <c r="R142" i="2"/>
  <c r="R137" i="2"/>
  <c r="R132" i="2"/>
  <c r="R102" i="2"/>
  <c r="R96" i="2"/>
  <c r="R82" i="2"/>
  <c r="R64" i="2"/>
  <c r="R59" i="2"/>
  <c r="R47" i="2"/>
  <c r="R38" i="2"/>
  <c r="R25" i="2"/>
  <c r="R11" i="2"/>
  <c r="Q154" i="2"/>
  <c r="R154" i="2"/>
  <c r="Q139" i="2"/>
  <c r="R139" i="2" s="1"/>
  <c r="Q135" i="2"/>
  <c r="R135" i="2"/>
  <c r="Q131" i="2"/>
  <c r="R131" i="2" s="1"/>
  <c r="Q128" i="2"/>
  <c r="R128" i="2" s="1"/>
  <c r="Q101" i="2"/>
  <c r="R101" i="2" s="1"/>
  <c r="Q97" i="2"/>
  <c r="R97" i="2" s="1"/>
  <c r="R117" i="2"/>
  <c r="Q10" i="2"/>
  <c r="R10" i="2" s="1"/>
  <c r="Q12" i="2"/>
  <c r="R12" i="2" s="1"/>
  <c r="Q14" i="2"/>
  <c r="R14" i="2" s="1"/>
  <c r="Q18" i="2"/>
  <c r="R18" i="2" s="1"/>
  <c r="Q20" i="2"/>
  <c r="R20" i="2" s="1"/>
  <c r="Q22" i="2"/>
  <c r="R22" i="2" s="1"/>
  <c r="Q24" i="2"/>
  <c r="R24" i="2" s="1"/>
  <c r="Q28" i="2"/>
  <c r="R28" i="2" s="1"/>
  <c r="Q30" i="2"/>
  <c r="R30" i="2" s="1"/>
  <c r="Q32" i="2"/>
  <c r="R32" i="2" s="1"/>
  <c r="R150" i="2"/>
  <c r="R113" i="2"/>
  <c r="Q45" i="2"/>
  <c r="R45" i="2" s="1"/>
  <c r="R147" i="2"/>
  <c r="R125" i="2"/>
  <c r="R109" i="2"/>
  <c r="Q94" i="2"/>
  <c r="R94" i="2" s="1"/>
  <c r="Q90" i="2"/>
  <c r="R90" i="2" s="1"/>
  <c r="Q62" i="2"/>
  <c r="R62" i="2" s="1"/>
  <c r="Q58" i="2"/>
  <c r="R58" i="2" s="1"/>
  <c r="Q48" i="2"/>
  <c r="R48" i="2" s="1"/>
  <c r="R121" i="2"/>
  <c r="R105" i="2"/>
  <c r="R74" i="2"/>
  <c r="R146" i="2"/>
  <c r="R124" i="2"/>
  <c r="R120" i="2"/>
  <c r="R116" i="2"/>
  <c r="R112" i="2"/>
  <c r="R108" i="2"/>
  <c r="R85" i="2"/>
  <c r="R81" i="2"/>
  <c r="R77" i="2"/>
  <c r="R73" i="2"/>
  <c r="R69" i="2"/>
  <c r="R51" i="2"/>
  <c r="R9" i="2"/>
  <c r="R153" i="2"/>
  <c r="R149" i="2"/>
  <c r="R145" i="2"/>
  <c r="R123" i="2"/>
  <c r="R119" i="2"/>
  <c r="R115" i="2"/>
  <c r="R111" i="2"/>
  <c r="R107" i="2"/>
  <c r="R89" i="2"/>
  <c r="R84" i="2"/>
  <c r="R80" i="2"/>
  <c r="R76" i="2"/>
  <c r="R72" i="2"/>
  <c r="R68" i="2"/>
  <c r="R23" i="2"/>
  <c r="R19" i="2"/>
  <c r="K139" i="2"/>
  <c r="R152" i="2"/>
  <c r="R148" i="2"/>
  <c r="R144" i="2"/>
  <c r="R122" i="2"/>
  <c r="R118" i="2"/>
  <c r="R114" i="2"/>
  <c r="R110" i="2"/>
  <c r="R106" i="2"/>
  <c r="R93" i="2"/>
  <c r="R88" i="2"/>
  <c r="R83" i="2"/>
  <c r="R79" i="2"/>
  <c r="R75" i="2"/>
  <c r="R71" i="2"/>
  <c r="R67" i="2"/>
  <c r="R53" i="2"/>
  <c r="R43" i="2"/>
  <c r="R36" i="2"/>
  <c r="R31" i="2"/>
  <c r="R27" i="2"/>
  <c r="R13" i="2"/>
  <c r="R156" i="2"/>
  <c r="R143" i="2"/>
  <c r="R127" i="2"/>
  <c r="R104" i="2"/>
  <c r="R92" i="2"/>
  <c r="R87" i="2"/>
  <c r="R66" i="2"/>
  <c r="R57" i="2"/>
  <c r="R56" i="2"/>
  <c r="R50" i="2"/>
  <c r="R44" i="2"/>
  <c r="R42" i="2"/>
  <c r="R41" i="2"/>
  <c r="R37" i="2"/>
  <c r="R33" i="2"/>
  <c r="R26" i="2"/>
  <c r="R16" i="2"/>
  <c r="P20" i="5"/>
  <c r="H11" i="14"/>
  <c r="K9" i="14"/>
  <c r="Q9" i="14"/>
  <c r="R9" i="14" s="1"/>
  <c r="K10" i="14"/>
  <c r="Q10" i="14"/>
  <c r="R10" i="14" s="1"/>
  <c r="P11" i="14"/>
  <c r="H13" i="12"/>
  <c r="J9" i="12"/>
  <c r="K9" i="12" s="1"/>
  <c r="R9" i="12"/>
  <c r="J11" i="12"/>
  <c r="K11" i="12" s="1"/>
  <c r="R11" i="12"/>
  <c r="P13" i="12"/>
  <c r="P17" i="11"/>
  <c r="Q8" i="11"/>
  <c r="R8" i="11" s="1"/>
  <c r="K16" i="11"/>
  <c r="H17" i="11"/>
  <c r="J8" i="11"/>
  <c r="K8" i="11" s="1"/>
  <c r="Q10" i="11"/>
  <c r="R10" i="11" s="1"/>
  <c r="Q12" i="11"/>
  <c r="R12" i="11" s="1"/>
  <c r="Q14" i="11"/>
  <c r="R14" i="11" s="1"/>
  <c r="J10" i="11"/>
  <c r="K10" i="11" s="1"/>
  <c r="J12" i="11"/>
  <c r="K12" i="11" s="1"/>
  <c r="J14" i="11"/>
  <c r="K14" i="11" s="1"/>
  <c r="J16" i="11"/>
  <c r="R18" i="10"/>
  <c r="Q13" i="10"/>
  <c r="R13" i="10" s="1"/>
  <c r="Q17" i="10"/>
  <c r="R17" i="10" s="1"/>
  <c r="Q14" i="10"/>
  <c r="R14" i="10" s="1"/>
  <c r="J21" i="10"/>
  <c r="K21" i="10" s="1"/>
  <c r="H25" i="10"/>
  <c r="J22" i="10"/>
  <c r="K22" i="10" s="1"/>
  <c r="J23" i="10"/>
  <c r="K23" i="10" s="1"/>
  <c r="J24" i="10"/>
  <c r="K24" i="10" s="1"/>
  <c r="P25" i="10"/>
  <c r="Q15" i="10"/>
  <c r="R15" i="10" s="1"/>
  <c r="Q16" i="10"/>
  <c r="R16" i="10" s="1"/>
  <c r="J13" i="10"/>
  <c r="K13" i="10" s="1"/>
  <c r="J19" i="10"/>
  <c r="K19" i="10" s="1"/>
  <c r="J20" i="10"/>
  <c r="K20" i="10" s="1"/>
  <c r="Q20" i="10"/>
  <c r="R20" i="10" s="1"/>
  <c r="Q21" i="10"/>
  <c r="R21" i="10" s="1"/>
  <c r="Q22" i="10"/>
  <c r="R22" i="10" s="1"/>
  <c r="Q23" i="10"/>
  <c r="R23" i="10" s="1"/>
  <c r="Q24" i="10"/>
  <c r="R24" i="10" s="1"/>
  <c r="H17" i="9"/>
  <c r="J9" i="9"/>
  <c r="K9" i="9" s="1"/>
  <c r="J10" i="9"/>
  <c r="K10" i="9" s="1"/>
  <c r="J13" i="9"/>
  <c r="K13" i="9" s="1"/>
  <c r="Q9" i="9"/>
  <c r="R9" i="9" s="1"/>
  <c r="Q10" i="9"/>
  <c r="R10" i="9" s="1"/>
  <c r="K11" i="9"/>
  <c r="Q11" i="9"/>
  <c r="R11" i="9" s="1"/>
  <c r="K12" i="9"/>
  <c r="Q12" i="9"/>
  <c r="R12" i="9" s="1"/>
  <c r="Q13" i="9"/>
  <c r="R13" i="9" s="1"/>
  <c r="K14" i="9"/>
  <c r="Q14" i="9"/>
  <c r="R14" i="9" s="1"/>
  <c r="K15" i="9"/>
  <c r="Q15" i="9"/>
  <c r="R15" i="9" s="1"/>
  <c r="K16" i="9"/>
  <c r="Q16" i="9"/>
  <c r="R16" i="9" s="1"/>
  <c r="P17" i="9"/>
  <c r="H10" i="7"/>
  <c r="J8" i="7"/>
  <c r="K8" i="7" s="1"/>
  <c r="J9" i="7"/>
  <c r="K9" i="7" s="1"/>
  <c r="Q8" i="7"/>
  <c r="R8" i="7" s="1"/>
  <c r="Q9" i="7"/>
  <c r="R9" i="7" s="1"/>
  <c r="P10" i="7"/>
  <c r="H16" i="6"/>
  <c r="J10" i="6"/>
  <c r="K10" i="6" s="1"/>
  <c r="J12" i="6"/>
  <c r="K12" i="6" s="1"/>
  <c r="K8" i="6"/>
  <c r="Q8" i="6"/>
  <c r="R8" i="6" s="1"/>
  <c r="K9" i="6"/>
  <c r="Q9" i="6"/>
  <c r="R9" i="6" s="1"/>
  <c r="Q10" i="6"/>
  <c r="R10" i="6" s="1"/>
  <c r="K11" i="6"/>
  <c r="Q11" i="6"/>
  <c r="R11" i="6" s="1"/>
  <c r="Q12" i="6"/>
  <c r="R12" i="6" s="1"/>
  <c r="K13" i="6"/>
  <c r="Q13" i="6"/>
  <c r="R13" i="6" s="1"/>
  <c r="K14" i="6"/>
  <c r="Q14" i="6"/>
  <c r="R14" i="6" s="1"/>
  <c r="K15" i="6"/>
  <c r="Q15" i="6"/>
  <c r="R15" i="6" s="1"/>
  <c r="P16" i="6"/>
  <c r="J12" i="5"/>
  <c r="K12" i="5" s="1"/>
  <c r="J14" i="5"/>
  <c r="K14" i="5" s="1"/>
  <c r="J16" i="5"/>
  <c r="K16" i="5" s="1"/>
  <c r="K8" i="5"/>
  <c r="Q8" i="5"/>
  <c r="R8" i="5" s="1"/>
  <c r="K9" i="5"/>
  <c r="Q9" i="5"/>
  <c r="R9" i="5" s="1"/>
  <c r="K10" i="5"/>
  <c r="Q10" i="5"/>
  <c r="R10" i="5" s="1"/>
  <c r="K11" i="5"/>
  <c r="Q11" i="5"/>
  <c r="R11" i="5" s="1"/>
  <c r="Q12" i="5"/>
  <c r="R12" i="5" s="1"/>
  <c r="K13" i="5"/>
  <c r="Q13" i="5"/>
  <c r="R13" i="5" s="1"/>
  <c r="Q14" i="5"/>
  <c r="R14" i="5" s="1"/>
  <c r="K15" i="5"/>
  <c r="Q15" i="5"/>
  <c r="R15" i="5" s="1"/>
  <c r="Q16" i="5"/>
  <c r="R16" i="5" s="1"/>
  <c r="K17" i="5"/>
  <c r="Q17" i="5"/>
  <c r="R17" i="5" s="1"/>
  <c r="K18" i="5"/>
  <c r="Q18" i="5"/>
  <c r="R18" i="5" s="1"/>
  <c r="K19" i="5"/>
  <c r="Q19" i="5"/>
  <c r="R19" i="5" s="1"/>
  <c r="H20" i="5"/>
  <c r="R50" i="4"/>
  <c r="K44" i="4"/>
  <c r="J53" i="4"/>
  <c r="K53" i="4" s="1"/>
  <c r="K13" i="4"/>
  <c r="Q13" i="4"/>
  <c r="R13" i="4" s="1"/>
  <c r="Q30" i="4"/>
  <c r="R30" i="4" s="1"/>
  <c r="R36" i="4"/>
  <c r="R45" i="4"/>
  <c r="Q48" i="4"/>
  <c r="R48" i="4" s="1"/>
  <c r="K49" i="4"/>
  <c r="Q49" i="4"/>
  <c r="R49" i="4" s="1"/>
  <c r="K51" i="4"/>
  <c r="Q51" i="4"/>
  <c r="R51" i="4" s="1"/>
  <c r="K52" i="4"/>
  <c r="Q52" i="4"/>
  <c r="R52" i="4" s="1"/>
  <c r="Q53" i="4"/>
  <c r="R53" i="4" s="1"/>
  <c r="K17" i="4"/>
  <c r="K29" i="4"/>
  <c r="K25" i="4"/>
  <c r="K33" i="4"/>
  <c r="K39" i="4"/>
  <c r="R47" i="4"/>
  <c r="Q17" i="4"/>
  <c r="R17" i="4" s="1"/>
  <c r="J24" i="4"/>
  <c r="K24" i="4" s="1"/>
  <c r="J27" i="4"/>
  <c r="K27" i="4" s="1"/>
  <c r="J31" i="4"/>
  <c r="K31" i="4" s="1"/>
  <c r="J35" i="4"/>
  <c r="K35" i="4" s="1"/>
  <c r="Q38" i="4"/>
  <c r="R38" i="4" s="1"/>
  <c r="J46" i="4"/>
  <c r="K46" i="4" s="1"/>
  <c r="J8" i="4"/>
  <c r="K8" i="4" s="1"/>
  <c r="Q9" i="4"/>
  <c r="R9" i="4" s="1"/>
  <c r="K16" i="4"/>
  <c r="Q22" i="4"/>
  <c r="R22" i="4" s="1"/>
  <c r="J42" i="4"/>
  <c r="K42" i="4" s="1"/>
  <c r="J47" i="4"/>
  <c r="K47" i="4" s="1"/>
  <c r="J9" i="4"/>
  <c r="K9" i="4" s="1"/>
  <c r="J20" i="4"/>
  <c r="K20" i="4" s="1"/>
  <c r="Q21" i="4"/>
  <c r="R21" i="4" s="1"/>
  <c r="K28" i="4"/>
  <c r="K32" i="4"/>
  <c r="J43" i="4"/>
  <c r="K43" i="4" s="1"/>
  <c r="R10" i="4"/>
  <c r="J12" i="4"/>
  <c r="K12" i="4" s="1"/>
  <c r="J15" i="4"/>
  <c r="K15" i="4" s="1"/>
  <c r="Q18" i="4"/>
  <c r="R18" i="4" s="1"/>
  <c r="J21" i="4"/>
  <c r="K21" i="4" s="1"/>
  <c r="Q34" i="4"/>
  <c r="R34" i="4" s="1"/>
  <c r="J40" i="4"/>
  <c r="K40" i="4" s="1"/>
  <c r="H54" i="4"/>
  <c r="J48" i="4"/>
  <c r="K48" i="4" s="1"/>
  <c r="J7" i="4"/>
  <c r="K7" i="4" s="1"/>
  <c r="P54" i="4"/>
  <c r="R7" i="4"/>
  <c r="Q8" i="4"/>
  <c r="R8" i="4" s="1"/>
  <c r="R11" i="4"/>
  <c r="K14" i="4"/>
  <c r="R19" i="4"/>
  <c r="Q20" i="4"/>
  <c r="R20" i="4" s="1"/>
  <c r="R23" i="4"/>
  <c r="K26" i="4"/>
  <c r="K30" i="4"/>
  <c r="K34" i="4"/>
  <c r="Q37" i="4"/>
  <c r="R37" i="4" s="1"/>
  <c r="R39" i="4"/>
  <c r="Q40" i="4"/>
  <c r="R40" i="4" s="1"/>
  <c r="K41" i="4"/>
  <c r="K45" i="4"/>
  <c r="H22" i="3"/>
  <c r="J18" i="3"/>
  <c r="K18" i="3" s="1"/>
  <c r="Q8" i="3"/>
  <c r="R8" i="3" s="1"/>
  <c r="K9" i="3"/>
  <c r="Q10" i="3"/>
  <c r="R10" i="3" s="1"/>
  <c r="Q11" i="3"/>
  <c r="R11" i="3" s="1"/>
  <c r="K12" i="3"/>
  <c r="Q13" i="3"/>
  <c r="R13" i="3" s="1"/>
  <c r="K14" i="3"/>
  <c r="Q15" i="3"/>
  <c r="R15" i="3" s="1"/>
  <c r="K16" i="3"/>
  <c r="Q17" i="3"/>
  <c r="R17" i="3" s="1"/>
  <c r="Q19" i="3"/>
  <c r="R19" i="3" s="1"/>
  <c r="K20" i="3"/>
  <c r="Q21" i="3"/>
  <c r="R21" i="3" s="1"/>
  <c r="P22" i="3"/>
  <c r="K123" i="2"/>
  <c r="K107" i="2"/>
  <c r="K91" i="2"/>
  <c r="K34" i="2"/>
  <c r="K141" i="2"/>
  <c r="K125" i="2"/>
  <c r="K109" i="2"/>
  <c r="K93" i="2"/>
  <c r="K77" i="2"/>
  <c r="K61" i="2"/>
  <c r="K149" i="2"/>
  <c r="K133" i="2"/>
  <c r="K117" i="2"/>
  <c r="K101" i="2"/>
  <c r="K85" i="2"/>
  <c r="K69" i="2"/>
  <c r="K147" i="2"/>
  <c r="K131" i="2"/>
  <c r="K115" i="2"/>
  <c r="K99" i="2"/>
  <c r="K83" i="2"/>
  <c r="K67" i="2"/>
  <c r="K155" i="2"/>
  <c r="J59" i="2"/>
  <c r="K59" i="2" s="1"/>
  <c r="J55" i="2"/>
  <c r="K55" i="2" s="1"/>
  <c r="J52" i="2"/>
  <c r="K52" i="2" s="1"/>
  <c r="J48" i="2"/>
  <c r="K48" i="2" s="1"/>
  <c r="J44" i="2"/>
  <c r="K44" i="2" s="1"/>
  <c r="J40" i="2"/>
  <c r="K40" i="2" s="1"/>
  <c r="J36" i="2"/>
  <c r="K36" i="2" s="1"/>
  <c r="K151" i="2"/>
  <c r="K143" i="2"/>
  <c r="K135" i="2"/>
  <c r="K127" i="2"/>
  <c r="K119" i="2"/>
  <c r="K111" i="2"/>
  <c r="K103" i="2"/>
  <c r="K95" i="2"/>
  <c r="K87" i="2"/>
  <c r="K79" i="2"/>
  <c r="K71" i="2"/>
  <c r="K63" i="2"/>
  <c r="J156" i="2"/>
  <c r="K156" i="2" s="1"/>
  <c r="J154" i="2"/>
  <c r="K154" i="2" s="1"/>
  <c r="K150" i="2"/>
  <c r="K148" i="2"/>
  <c r="K146" i="2"/>
  <c r="K144" i="2"/>
  <c r="K142" i="2"/>
  <c r="K140" i="2"/>
  <c r="K138" i="2"/>
  <c r="K136" i="2"/>
  <c r="K134" i="2"/>
  <c r="K132" i="2"/>
  <c r="K130" i="2"/>
  <c r="K128" i="2"/>
  <c r="K126" i="2"/>
  <c r="K124" i="2"/>
  <c r="K122" i="2"/>
  <c r="K120" i="2"/>
  <c r="K118" i="2"/>
  <c r="K116" i="2"/>
  <c r="K114" i="2"/>
  <c r="K112" i="2"/>
  <c r="K110" i="2"/>
  <c r="K108" i="2"/>
  <c r="K106" i="2"/>
  <c r="K104" i="2"/>
  <c r="K102" i="2"/>
  <c r="K100" i="2"/>
  <c r="K98" i="2"/>
  <c r="K96" i="2"/>
  <c r="K94" i="2"/>
  <c r="K92" i="2"/>
  <c r="K90" i="2"/>
  <c r="K88" i="2"/>
  <c r="K86" i="2"/>
  <c r="K84" i="2"/>
  <c r="K82" i="2"/>
  <c r="K80" i="2"/>
  <c r="K78" i="2"/>
  <c r="K76" i="2"/>
  <c r="K74" i="2"/>
  <c r="K72" i="2"/>
  <c r="K70" i="2"/>
  <c r="K68" i="2"/>
  <c r="K66" i="2"/>
  <c r="K64" i="2"/>
  <c r="K62" i="2"/>
  <c r="K60" i="2"/>
  <c r="K58" i="2"/>
  <c r="K56" i="2"/>
  <c r="K54" i="2"/>
  <c r="K53" i="2"/>
  <c r="K51" i="2"/>
  <c r="K49" i="2"/>
  <c r="K47" i="2"/>
  <c r="K45" i="2"/>
  <c r="K43" i="2"/>
  <c r="K41" i="2"/>
  <c r="K39" i="2"/>
  <c r="K37" i="2"/>
  <c r="K35" i="2"/>
  <c r="H157" i="2"/>
  <c r="J9" i="2"/>
  <c r="K9" i="2" s="1"/>
  <c r="K21" i="2"/>
  <c r="J25" i="2"/>
  <c r="K25" i="2" s="1"/>
  <c r="J27" i="2"/>
  <c r="K27" i="2" s="1"/>
  <c r="J31" i="2"/>
  <c r="K31" i="2" s="1"/>
  <c r="P157" i="2"/>
  <c r="K11" i="2"/>
  <c r="J12" i="2"/>
  <c r="K12" i="2" s="1"/>
  <c r="K15" i="2"/>
  <c r="J16" i="2"/>
  <c r="K16" i="2" s="1"/>
  <c r="K19" i="2"/>
  <c r="J20" i="2"/>
  <c r="K20" i="2" s="1"/>
  <c r="K23" i="2"/>
  <c r="J24" i="2"/>
  <c r="K24" i="2" s="1"/>
  <c r="J28" i="2"/>
  <c r="K28" i="2" s="1"/>
  <c r="J32" i="2"/>
  <c r="K32" i="2" s="1"/>
  <c r="R13" i="1"/>
  <c r="K10" i="1"/>
  <c r="H39" i="1"/>
  <c r="P12" i="1"/>
  <c r="P14" i="1"/>
  <c r="P15" i="1"/>
  <c r="P16" i="1"/>
  <c r="P17" i="1"/>
  <c r="P18" i="1"/>
  <c r="P19" i="1"/>
  <c r="P20" i="1"/>
  <c r="P21" i="1"/>
  <c r="P22" i="1"/>
  <c r="P23" i="1"/>
  <c r="P24" i="1"/>
  <c r="P25" i="1"/>
  <c r="P26" i="1"/>
  <c r="P27" i="1"/>
  <c r="P28" i="1"/>
  <c r="P29" i="1"/>
  <c r="P30" i="1"/>
  <c r="P31" i="1"/>
  <c r="P32" i="1"/>
  <c r="P33" i="1"/>
  <c r="P34" i="1"/>
  <c r="P35" i="1"/>
  <c r="P36" i="1"/>
  <c r="P37" i="1"/>
  <c r="P38" i="1"/>
  <c r="P11" i="1"/>
  <c r="J13" i="1"/>
  <c r="K13" i="1" s="1"/>
  <c r="J15" i="1"/>
  <c r="K15" i="1" s="1"/>
  <c r="J17" i="1"/>
  <c r="K17" i="1" s="1"/>
  <c r="J19" i="1"/>
  <c r="K19" i="1" s="1"/>
  <c r="J21" i="1"/>
  <c r="K21" i="1" s="1"/>
  <c r="J23" i="1"/>
  <c r="K23" i="1" s="1"/>
  <c r="J25" i="1"/>
  <c r="K25" i="1" s="1"/>
  <c r="J27" i="1"/>
  <c r="K27" i="1" s="1"/>
  <c r="J28" i="1"/>
  <c r="K28" i="1" s="1"/>
  <c r="J29" i="1"/>
  <c r="K29" i="1" s="1"/>
  <c r="J31" i="1"/>
  <c r="K31" i="1" s="1"/>
  <c r="J33" i="1"/>
  <c r="K33" i="1" s="1"/>
  <c r="J35" i="1"/>
  <c r="K35" i="1" s="1"/>
  <c r="J36" i="1"/>
  <c r="K36" i="1" s="1"/>
  <c r="J37" i="1"/>
  <c r="K37" i="1" s="1"/>
  <c r="J38" i="1"/>
  <c r="K38" i="1" s="1"/>
  <c r="J11" i="1"/>
  <c r="K11" i="1" s="1"/>
  <c r="J30" i="1"/>
  <c r="K30" i="1" s="1"/>
  <c r="J22" i="1"/>
  <c r="K22" i="1" s="1"/>
  <c r="J24" i="1"/>
  <c r="K24" i="1" s="1"/>
  <c r="J14" i="1"/>
  <c r="K14" i="1" s="1"/>
  <c r="R13" i="12" l="1"/>
  <c r="R157" i="2"/>
  <c r="R11" i="14"/>
  <c r="K11" i="14"/>
  <c r="K13" i="12"/>
  <c r="K17" i="11"/>
  <c r="R17" i="11"/>
  <c r="R25" i="10"/>
  <c r="K25" i="10"/>
  <c r="R17" i="9"/>
  <c r="K17" i="9"/>
  <c r="R10" i="7"/>
  <c r="K10" i="7"/>
  <c r="K16" i="6"/>
  <c r="R16" i="6"/>
  <c r="R20" i="5"/>
  <c r="K20" i="5"/>
  <c r="R54" i="4"/>
  <c r="K54" i="4"/>
  <c r="K22" i="3"/>
  <c r="R22" i="3"/>
  <c r="K157" i="2"/>
  <c r="Q36" i="1"/>
  <c r="R36" i="1"/>
  <c r="J32" i="1"/>
  <c r="K32" i="1" s="1"/>
  <c r="Q32" i="1"/>
  <c r="R32" i="1" s="1"/>
  <c r="Q28" i="1"/>
  <c r="R28" i="1"/>
  <c r="Q24" i="1"/>
  <c r="R24" i="1" s="1"/>
  <c r="J20" i="1"/>
  <c r="K20" i="1" s="1"/>
  <c r="Q20" i="1"/>
  <c r="R20" i="1" s="1"/>
  <c r="J16" i="1"/>
  <c r="K16" i="1" s="1"/>
  <c r="Q16" i="1"/>
  <c r="R16" i="1" s="1"/>
  <c r="Q37" i="1"/>
  <c r="R37" i="1" s="1"/>
  <c r="Q33" i="1"/>
  <c r="R33" i="1" s="1"/>
  <c r="Q29" i="1"/>
  <c r="R29" i="1" s="1"/>
  <c r="Q25" i="1"/>
  <c r="R25" i="1" s="1"/>
  <c r="Q21" i="1"/>
  <c r="R21" i="1" s="1"/>
  <c r="Q17" i="1"/>
  <c r="R17" i="1" s="1"/>
  <c r="J12" i="1"/>
  <c r="K12" i="1" s="1"/>
  <c r="Q12" i="1"/>
  <c r="R12" i="1" s="1"/>
  <c r="Q11" i="1"/>
  <c r="R11" i="1" s="1"/>
  <c r="Q35" i="1"/>
  <c r="R35" i="1" s="1"/>
  <c r="Q31" i="1"/>
  <c r="R31" i="1" s="1"/>
  <c r="Q27" i="1"/>
  <c r="R27" i="1" s="1"/>
  <c r="Q23" i="1"/>
  <c r="R23" i="1" s="1"/>
  <c r="Q19" i="1"/>
  <c r="R19" i="1" s="1"/>
  <c r="Q15" i="1"/>
  <c r="R15" i="1" s="1"/>
  <c r="Q38" i="1"/>
  <c r="R38" i="1" s="1"/>
  <c r="Q30" i="1"/>
  <c r="R30" i="1" s="1"/>
  <c r="J26" i="1"/>
  <c r="K26" i="1" s="1"/>
  <c r="Q26" i="1"/>
  <c r="R26" i="1" s="1"/>
  <c r="Q22" i="1"/>
  <c r="R22" i="1" s="1"/>
  <c r="J18" i="1"/>
  <c r="K18" i="1" s="1"/>
  <c r="Q18" i="1"/>
  <c r="R18" i="1" s="1"/>
  <c r="Q14" i="1"/>
  <c r="R14" i="1" s="1"/>
  <c r="J34" i="1"/>
  <c r="K34" i="1" s="1"/>
  <c r="Q34" i="1"/>
  <c r="R34" i="1" s="1"/>
  <c r="Q10" i="1"/>
  <c r="R10" i="1" s="1"/>
  <c r="P39" i="1"/>
  <c r="K39" i="1" l="1"/>
  <c r="R39" i="1"/>
</calcChain>
</file>

<file path=xl/sharedStrings.xml><?xml version="1.0" encoding="utf-8"?>
<sst xmlns="http://schemas.openxmlformats.org/spreadsheetml/2006/main" count="1061" uniqueCount="386">
  <si>
    <t xml:space="preserve">Pakiet nr 1: Papiery rejestracyjne, żele, elektrody itp. </t>
  </si>
  <si>
    <t>Lp.</t>
  </si>
  <si>
    <t>Opis przedmiotu</t>
  </si>
  <si>
    <t>zamówienia</t>
  </si>
  <si>
    <t>Cena netto</t>
  </si>
  <si>
    <t>Opakowania</t>
  </si>
  <si>
    <t>Wartość</t>
  </si>
  <si>
    <t>netto</t>
  </si>
  <si>
    <t>% VAT</t>
  </si>
  <si>
    <r>
      <t>1.</t>
    </r>
    <r>
      <rPr>
        <sz val="7"/>
        <color theme="1"/>
        <rFont val="Times New Roman"/>
        <family val="1"/>
        <charset val="238"/>
      </rPr>
      <t xml:space="preserve"> </t>
    </r>
    <r>
      <rPr>
        <sz val="10"/>
        <color theme="1"/>
        <rFont val="Times New Roman"/>
        <family val="1"/>
        <charset val="238"/>
      </rPr>
      <t> </t>
    </r>
  </si>
  <si>
    <t>Papier do EKG Ascard B56 szer. papieru 112 mm  dł. 25m</t>
  </si>
  <si>
    <r>
      <t>2.</t>
    </r>
    <r>
      <rPr>
        <sz val="7"/>
        <color theme="1"/>
        <rFont val="Times New Roman"/>
        <family val="1"/>
        <charset val="238"/>
      </rPr>
      <t xml:space="preserve"> </t>
    </r>
    <r>
      <rPr>
        <sz val="10"/>
        <color theme="1"/>
        <rFont val="Times New Roman"/>
        <family val="1"/>
        <charset val="238"/>
      </rPr>
      <t> </t>
    </r>
  </si>
  <si>
    <t>Papier Mitshubishi K 61B</t>
  </si>
  <si>
    <r>
      <t>3.</t>
    </r>
    <r>
      <rPr>
        <sz val="7"/>
        <color theme="1"/>
        <rFont val="Times New Roman"/>
        <family val="1"/>
        <charset val="238"/>
      </rPr>
      <t xml:space="preserve"> </t>
    </r>
    <r>
      <rPr>
        <sz val="10"/>
        <color theme="1"/>
        <rFont val="Times New Roman"/>
        <family val="1"/>
        <charset val="238"/>
      </rPr>
      <t> </t>
    </r>
  </si>
  <si>
    <t>Elektroda piankowe z formułą hyrdrożelu stałego, owalne o wym. 57x34 mm</t>
  </si>
  <si>
    <r>
      <t>4.</t>
    </r>
    <r>
      <rPr>
        <sz val="7"/>
        <color theme="1"/>
        <rFont val="Times New Roman"/>
        <family val="1"/>
        <charset val="238"/>
      </rPr>
      <t xml:space="preserve"> </t>
    </r>
    <r>
      <rPr>
        <sz val="10"/>
        <color theme="1"/>
        <rFont val="Times New Roman"/>
        <family val="1"/>
        <charset val="238"/>
      </rPr>
      <t> </t>
    </r>
  </si>
  <si>
    <t>Elektroda żelowana typu R-LLL-510 rozm. 42 x 56mm</t>
  </si>
  <si>
    <r>
      <t>5.</t>
    </r>
    <r>
      <rPr>
        <sz val="7"/>
        <color theme="1"/>
        <rFont val="Times New Roman"/>
        <family val="1"/>
        <charset val="238"/>
      </rPr>
      <t xml:space="preserve"> </t>
    </r>
    <r>
      <rPr>
        <sz val="10"/>
        <color theme="1"/>
        <rFont val="Times New Roman"/>
        <family val="1"/>
        <charset val="238"/>
      </rPr>
      <t> </t>
    </r>
  </si>
  <si>
    <t xml:space="preserve">Pasta typu Every  </t>
  </si>
  <si>
    <r>
      <t>6.</t>
    </r>
    <r>
      <rPr>
        <sz val="7"/>
        <color theme="1"/>
        <rFont val="Times New Roman"/>
        <family val="1"/>
        <charset val="238"/>
      </rPr>
      <t xml:space="preserve"> </t>
    </r>
    <r>
      <rPr>
        <sz val="10"/>
        <color theme="1"/>
        <rFont val="Times New Roman"/>
        <family val="1"/>
        <charset val="238"/>
      </rPr>
      <t> </t>
    </r>
  </si>
  <si>
    <t>Żel do USG op. 0,5l</t>
  </si>
  <si>
    <r>
      <t>7.</t>
    </r>
    <r>
      <rPr>
        <sz val="7"/>
        <color theme="1"/>
        <rFont val="Times New Roman"/>
        <family val="1"/>
        <charset val="238"/>
      </rPr>
      <t xml:space="preserve"> </t>
    </r>
    <r>
      <rPr>
        <sz val="10"/>
        <color theme="1"/>
        <rFont val="Times New Roman"/>
        <family val="1"/>
        <charset val="238"/>
      </rPr>
      <t> </t>
    </r>
  </si>
  <si>
    <t>Papier do aparatu USG  SONY UPP-110HG,  wym. 110mm x 18m</t>
  </si>
  <si>
    <r>
      <t>8.</t>
    </r>
    <r>
      <rPr>
        <sz val="7"/>
        <color theme="1"/>
        <rFont val="Times New Roman"/>
        <family val="1"/>
        <charset val="238"/>
      </rPr>
      <t xml:space="preserve"> </t>
    </r>
    <r>
      <rPr>
        <sz val="10"/>
        <color theme="1"/>
        <rFont val="Times New Roman"/>
        <family val="1"/>
        <charset val="238"/>
      </rPr>
      <t> </t>
    </r>
  </si>
  <si>
    <t>Papier termoczuły do defibrylatora LIFEPAK 20  szer. 50mm dł. 30m z nadrukiem w kolorze zielonym</t>
  </si>
  <si>
    <r>
      <t>9.</t>
    </r>
    <r>
      <rPr>
        <sz val="7"/>
        <color theme="1"/>
        <rFont val="Times New Roman"/>
        <family val="1"/>
        <charset val="238"/>
      </rPr>
      <t xml:space="preserve"> </t>
    </r>
    <r>
      <rPr>
        <sz val="10"/>
        <color theme="1"/>
        <rFont val="Times New Roman"/>
        <family val="1"/>
        <charset val="238"/>
      </rPr>
      <t> </t>
    </r>
  </si>
  <si>
    <t>Podkłady defibrylacyjne roz. 114 x 152 mm</t>
  </si>
  <si>
    <r>
      <t>10.</t>
    </r>
    <r>
      <rPr>
        <sz val="7"/>
        <color theme="1"/>
        <rFont val="Times New Roman"/>
        <family val="1"/>
        <charset val="238"/>
      </rPr>
      <t xml:space="preserve">                </t>
    </r>
    <r>
      <rPr>
        <sz val="10"/>
        <color theme="1"/>
        <rFont val="Times New Roman"/>
        <family val="1"/>
        <charset val="238"/>
      </rPr>
      <t> </t>
    </r>
  </si>
  <si>
    <t>Pas gumowy piersiowy do badań EKG 10cm x 150cm</t>
  </si>
  <si>
    <r>
      <t>11.</t>
    </r>
    <r>
      <rPr>
        <sz val="7"/>
        <color theme="1"/>
        <rFont val="Times New Roman"/>
        <family val="1"/>
        <charset val="238"/>
      </rPr>
      <t xml:space="preserve">                </t>
    </r>
    <r>
      <rPr>
        <sz val="10"/>
        <color theme="1"/>
        <rFont val="Times New Roman"/>
        <family val="1"/>
        <charset val="238"/>
      </rPr>
      <t> </t>
    </r>
  </si>
  <si>
    <t>Elektroda do badań EKG wielokrotnego użytku klamrowa dla dorosłych (1kpl 4szt.)</t>
  </si>
  <si>
    <r>
      <t>12.</t>
    </r>
    <r>
      <rPr>
        <sz val="7"/>
        <color theme="1"/>
        <rFont val="Times New Roman"/>
        <family val="1"/>
        <charset val="238"/>
      </rPr>
      <t xml:space="preserve">                </t>
    </r>
    <r>
      <rPr>
        <sz val="10"/>
        <color theme="1"/>
        <rFont val="Times New Roman"/>
        <family val="1"/>
        <charset val="238"/>
      </rPr>
      <t> </t>
    </r>
  </si>
  <si>
    <t>Elektroda EKG wielokrotnego użytku przyssawkowa dla dorosłych (1kpl. 6szt.)</t>
  </si>
  <si>
    <r>
      <t>13.</t>
    </r>
    <r>
      <rPr>
        <sz val="7"/>
        <color theme="1"/>
        <rFont val="Times New Roman"/>
        <family val="1"/>
        <charset val="238"/>
      </rPr>
      <t xml:space="preserve">                </t>
    </r>
    <r>
      <rPr>
        <sz val="10"/>
        <color theme="1"/>
        <rFont val="Times New Roman"/>
        <family val="1"/>
        <charset val="238"/>
      </rPr>
      <t> </t>
    </r>
  </si>
  <si>
    <t>Elektrody do defibrylacji (kardiostymulacji) typu Quic Combo do defibrylatora Life Pack 20-20e  op. 1 para</t>
  </si>
  <si>
    <r>
      <t>14.</t>
    </r>
    <r>
      <rPr>
        <sz val="7"/>
        <color theme="1"/>
        <rFont val="Times New Roman"/>
        <family val="1"/>
        <charset val="238"/>
      </rPr>
      <t xml:space="preserve">                </t>
    </r>
    <r>
      <rPr>
        <sz val="10"/>
        <color theme="1"/>
        <rFont val="Times New Roman"/>
        <family val="1"/>
        <charset val="238"/>
      </rPr>
      <t> </t>
    </r>
  </si>
  <si>
    <t>Jednorazowe elektrody do pomiaru ICG opak. 4szt.</t>
  </si>
  <si>
    <r>
      <t>15.</t>
    </r>
    <r>
      <rPr>
        <sz val="7"/>
        <color theme="1"/>
        <rFont val="Times New Roman"/>
        <family val="1"/>
        <charset val="238"/>
      </rPr>
      <t xml:space="preserve">                </t>
    </r>
    <r>
      <rPr>
        <sz val="10"/>
        <color theme="1"/>
        <rFont val="Times New Roman"/>
        <family val="1"/>
        <charset val="238"/>
      </rPr>
      <t> </t>
    </r>
  </si>
  <si>
    <t>Jednorazowa elektroda piankowa do testów wysiłkowych pianka polietylowa pokryta klejem akrylowym, żel stały</t>
  </si>
  <si>
    <r>
      <t>16.</t>
    </r>
    <r>
      <rPr>
        <sz val="7"/>
        <color theme="1"/>
        <rFont val="Times New Roman"/>
        <family val="1"/>
        <charset val="238"/>
      </rPr>
      <t xml:space="preserve">                </t>
    </r>
    <r>
      <rPr>
        <sz val="10"/>
        <color theme="1"/>
        <rFont val="Times New Roman"/>
        <family val="1"/>
        <charset val="238"/>
      </rPr>
      <t> </t>
    </r>
  </si>
  <si>
    <t xml:space="preserve">Wielorazowe odprowadzenia EKG typ DIN 3 odpr. Zatrzaski długość 0,9 m. do Emtel FX 2000 </t>
  </si>
  <si>
    <r>
      <t>17.</t>
    </r>
    <r>
      <rPr>
        <sz val="7"/>
        <color theme="1"/>
        <rFont val="Times New Roman"/>
        <family val="1"/>
        <charset val="238"/>
      </rPr>
      <t xml:space="preserve">                </t>
    </r>
    <r>
      <rPr>
        <sz val="10"/>
        <color theme="1"/>
        <rFont val="Times New Roman"/>
        <family val="1"/>
        <charset val="238"/>
      </rPr>
      <t> </t>
    </r>
  </si>
  <si>
    <t>Wielorazowe odprowadzenia EKG typ DIN 5 odpr. Zatrzaski długość 0,9 m. do Emtel FX 2000</t>
  </si>
  <si>
    <r>
      <t>18.</t>
    </r>
    <r>
      <rPr>
        <sz val="7"/>
        <color theme="1"/>
        <rFont val="Times New Roman"/>
        <family val="1"/>
        <charset val="238"/>
      </rPr>
      <t xml:space="preserve">                </t>
    </r>
    <r>
      <rPr>
        <sz val="10"/>
        <color theme="1"/>
        <rFont val="Times New Roman"/>
        <family val="1"/>
        <charset val="238"/>
      </rPr>
      <t> </t>
    </r>
  </si>
  <si>
    <t>Linia pomiarowa (strumień boczny) do nieinwazyjnego pomiaru ciśnienia tętniczego (NIBP), mankiety 14 cm i 16 cm do FX-2000 EMTEL</t>
  </si>
  <si>
    <r>
      <t>19.</t>
    </r>
    <r>
      <rPr>
        <sz val="7"/>
        <color theme="1"/>
        <rFont val="Times New Roman"/>
        <family val="1"/>
        <charset val="238"/>
      </rPr>
      <t xml:space="preserve">                </t>
    </r>
    <r>
      <rPr>
        <sz val="10"/>
        <color theme="1"/>
        <rFont val="Times New Roman"/>
        <family val="1"/>
        <charset val="238"/>
      </rPr>
      <t> </t>
    </r>
  </si>
  <si>
    <t>Elektrody do JGG Advanced sensing system (pomiar minutowy serca metodą nieinwazyjną (do EMTEL FX 2000)</t>
  </si>
  <si>
    <t>Okulary do laseroterapii</t>
  </si>
  <si>
    <t>Kabel kompletny, rozłączny  EKG 5 żyłowy (kompatybilny z kardiomonitorami COMEN)</t>
  </si>
  <si>
    <t>Zestaw 5 odprowadzeń pacjenta wpinanych do kabla głównego (kompatybilny z kardiomonitorami COMEN)</t>
  </si>
  <si>
    <t>Ładowarka akumulatorów typ aa</t>
  </si>
  <si>
    <t>Akumulatory typ aa</t>
  </si>
  <si>
    <t>Ładowarka akumulatorów typ aaa</t>
  </si>
  <si>
    <t>Akumulatory typ aaa</t>
  </si>
  <si>
    <r>
      <t> </t>
    </r>
    <r>
      <rPr>
        <b/>
        <sz val="11"/>
        <color theme="1"/>
        <rFont val="Times New Roman"/>
        <family val="1"/>
        <charset val="238"/>
      </rPr>
      <t>Razem:</t>
    </r>
  </si>
  <si>
    <t>Osobą upoważnioną ze strony Wykonawcy do współpracy nad realizacją zamówienia jest ……., tel. ……, e-mail: ……. .</t>
  </si>
  <si>
    <t>Miara</t>
  </si>
  <si>
    <t>rolki</t>
  </si>
  <si>
    <t>szt.</t>
  </si>
  <si>
    <t>par</t>
  </si>
  <si>
    <t>opakowania</t>
  </si>
  <si>
    <t>kpl</t>
  </si>
  <si>
    <t xml:space="preserve">      szt.</t>
  </si>
  <si>
    <t xml:space="preserve">       szt.</t>
  </si>
  <si>
    <t xml:space="preserve">        szt.</t>
  </si>
  <si>
    <t>Ciśnieniomierz elektroniczny  Uwaga: Zamawiający wymaga  dołączenia do wyrobu medycznego paszportu technicznego (w okresie gwarancyjnym Wykonawca zapewnia bezpłatne przeglądy jeżeli wymagane są przez producenta urządzenia).</t>
  </si>
  <si>
    <t>Ciśnieniomierz zegarowy       Uwaga: Zamawiający wymaga  dołączenia do wyrobu medycznego paszportu technicznego (w okresie gwarancyjnym Wykonawca zapewnia bezpłatne przeglądy jeżeli wymagane są przez producenta urządzenia).</t>
  </si>
  <si>
    <t>Inhalator pneumatyczno-tłokowy przeznaczony do pracy ciągłej – maska dla osób dorosłych       Uwaga: Zamawiający wymaga  dołączenia do wyrobu medycznego paszportu technicznego (w okresie gwarancyjnym Wykonawca zapewnia bezpłatne przeglądy jeżeli wymagane są przez producenta urządzenia).</t>
  </si>
  <si>
    <t>Minimalna liczba zamówień</t>
  </si>
  <si>
    <t>watość opcji netto</t>
  </si>
  <si>
    <t>wartość opcji bruto</t>
  </si>
  <si>
    <t>Wartość podatku VAT</t>
  </si>
  <si>
    <t>Warość brutto</t>
  </si>
  <si>
    <t>wartośc VAT- opcja</t>
  </si>
  <si>
    <t>proszę o wypełnienie tylko komórek zaznaczonych na żółto</t>
  </si>
  <si>
    <t>Żądana liczba</t>
  </si>
  <si>
    <t>proponowana liczba ze względu na opakowanie</t>
  </si>
  <si>
    <t>Minimalna liczba zamówień - z uwzględnieniem proponowanych oakowań</t>
  </si>
  <si>
    <t>opcja - liczba maksymalna</t>
  </si>
  <si>
    <t>opcja - liczba z uwzględnieniem proponowanych opakowań</t>
  </si>
  <si>
    <t>jednostkowego (kolumna 4)</t>
  </si>
  <si>
    <t>Przyrząd do przetaczania płynów infuzyjnych z precyzyjnym regulatorem przepływu, bez ftalanów. Dwukanałowy kolec biorczy, komora kroplowa z filtrem zamykanym klapką, kroplomierz komory 20 kropli = 1 ml +/- 0,1 ml, filtr cząsteczkowy 15 µm. Dren o długości min. 180 cm z dodatkowym portem do podawania leków, z zaciskiem rolkowym, wyposażonym w pochewkę na igłę biorczą i zaczep do podwieszenia drenu. W przebiegu drenu precyzyjny regulator przepływu, posiadający w dwie skale pomiarowe: 5 - 250 ml/h dla płynów o niskiej lepkości oraz 5 - 200 ml/h dla płynów o lepkości do 40%. Uniwersalne zakończenie Luer-Lock zabezpieczone koreczkiem Air Pass z filtrem hydrofobowym, który umożliwia wypełnienie drenu bez przypadkowego zanieczyszczenia oraz zabezpiecza przed wyciekaniem płynu. Sterylny, bez ftalanów. Opakowanie typu folia-papier.</t>
  </si>
  <si>
    <t>Skalpele jednorazowe, jałowe, ostre, posiadające numer i nazwę producenta wygrawerowane  na ostrzu z plastikowymi uchwytami, pakowane indywidualnie  op. a 10szt. No 11-22</t>
  </si>
  <si>
    <t xml:space="preserve">Przyrząd do przetoczeń krwi. Dwukanałowy kolec komory kroplowej ze zmatowioną powierzchnią, gwarantujący szczelne połączenie z pojemnikami, komora kroplowa o długości min. 90mm zaopatrzona w odpowietrznik z filtrem przeciwbakteryjnym zamykany czerwoną zatyczką. Filtr krwi o wielkości oczek 200µm. Dren o długości min. 150 cm zakończony przeźroczystym łącznikiem Luer-Lock, wyposażony w zacisk rolkowy z pochewką na igłę biorczą oraz zaczep do podwieszenia drenu. Na zacisku umieszczona nazwa producenta. Oba końce przyrządu zabezpieczone dodatkowo ochronnymi kapturkami. Sterylny, opakowanie typu folia-papier z czerwonym kodem identyfikującym rodzaj przyrządu. </t>
  </si>
  <si>
    <t>Zestaw do ośrodkowego monitorowania ciśnienia żylnego zawierającego skalę w formie rurki manometru zakończonej filtrem hydrofobowym, z podziałką w zakresie -3 do +36 mmH2O oraz umieszczoną wewnątrz czerwoną kulką. Skala połączona ze standardowym kranikiem trójdrożnym z drenem o długości 105cm zabezpieczonym koreczkiem i wyposażonym w dodatkowy port do podawania leków. W zestawie uchwyt do zamocowania skali na stojaku wyposażony w czerwony ramię do ustalenia poziomu "0" oraz dodatkowa gumka mocująca. - sterylizowany tlenkiem etylenu’ - opakowanie papier – folia</t>
  </si>
  <si>
    <t>Igła 1 x uż. 0,5 x 25mm, 0,6 x 30mm, 0,7 x 30mm,  0,8 x 40mm, 0,9 x 40mm, sterylna, op. 100 szt.</t>
  </si>
  <si>
    <t>Igła 1 x uż. 1,2 x 40mm, sterylna, op. 100 szt.</t>
  </si>
  <si>
    <t>Igła do pobierania leków z fiolek z zakończeniem typu Pencil-Point, zapobiegającym fragmentacji korka – rozm. 1.2 dł. 30-40mm  op. 100 szt.</t>
  </si>
  <si>
    <t>Igła do nakłuć lędźwiowych 0,7 i 0,9 x 90mm,  sterylna</t>
  </si>
  <si>
    <t>Igła motylek, 1 x uż. 0,5 x 19-20mm, sterylna, z zakręcanym  koreczkiem .</t>
  </si>
  <si>
    <t>Rękawice chirurgiczne lateksowe, sterylne, lekko pudrowane, z rolowanym mankietem. Gładkie z mikroteksturą na całej powierzchni chwytnej. Kształt anatomiczny. AQL 0,65. Grubość pojedynczej ścianki na palcu 0,18mm (+/-0,02), na dłoni 0,16mm (+/-0,02), mankiecie 0,14mm (+/-0,02), długość min. 280 mm. Odporne na przenikanie min. 3 substancji chemicznych na min. 6 poziomie zgodnie z EN ISO 374-1. Odporne na przenikanie wirusów zgodnie z ASTM F1671 oraz mikroorganizmów w tym również bakterii i grzybów zgodnie z EN ISO 374-5. Zgodne z wymaganiami norm: EN ISO 374-1, EN ISO 374-2, EN ISO 374-4. Zarejestrowane jako wyrób medyczny klasy IIa reguła 7 oraz środek ochrony indywidualnej kategorii III.  Pakowane podwójnie – opakowanie wewnętrzne papierowe z oznaczeniem rozmiaru rękawicy oraz rozróżnieniem lewej i prawej dłoni, opakowanie zewnętrzne foliowe. Sterylne, sterylizowane radiacyjnie. Rozmiar 6,5; 7,0; 7,5; 8,0; 8,5. Pakowane po 50 par w dyspenser ze znacznikiem sterylizacji w kolorze czerwonym oraz możliwością otwierania w pionie i poziomie, co pozwala zredukować przestrzeń, z dodatkowym otworem zwrotnym, umożliwiającym zwrot nadmiernie pobranej, nieotwartej pary rękawic.</t>
  </si>
  <si>
    <t>Ostrza chirurgiczne 11-22 op. 100 szt. sterylne</t>
  </si>
  <si>
    <t xml:space="preserve">Strzykawka j.u. 2ml z rozszerzeniem do 3ml, skalowana co 0,1ml, zakończenie stożkowe typu luer umieszczone centralnie, czarna skala, zielony kontrastujący tłok, podwójna kryza ograniczająca zabezpieczająca przed przypadkowym wysunięciem tłoka, sterylna bez lateksu i ftalanów. Pakowane w kartonowe opakowania po 100szt. z kolorystycznym rozróżnieniem w zależności od rozmiaru. Nazwa strzykawki i logo producenta na korpusie.        </t>
  </si>
  <si>
    <t xml:space="preserve">Strzykawka j.u. luer 5ml z rozszerzeniem do 6ml, skalowana co 0,2ml, zakończenie stożkowe typu luer umieszczone mimośrodkowo, czarna skala, zielony kontrastujący tłok, podwójna kryza ograniczająca zabezpieczająca przed przypadkowym wysunięciem tłoka, sterylna bez lateksu i ftalanów. Pakowane w kartonowe opakowania po 100szt. z kolorystycznym rozróżnieniem w zależności od rozmiaru. Nazwa strzykawki i logo producenta na korpusie.          </t>
  </si>
  <si>
    <t xml:space="preserve">Strzykawka j.u. luer 10ml z rozszerzeniem do 12ml, skalowana co 0,5ml, zakończenie stożkowe typu luer umieszczone mimośrodkowo, czarna skala, zielony kontrastujący tłok, podwójna kryza ograniczająca zabezpieczająca przed przypadkowym wysunięciem tłoka, sterylna bez lateksu i ftalanów. Pakowane w kartonowe opakowania po 100szt. z kolorystycznym rozróżnieniem w zależności od rozmiaru. Nazwa strzykawki i logo producenta na korpusie.          </t>
  </si>
  <si>
    <t xml:space="preserve">Strzykawka j.u. luer 20ml z rozszerzeniem do 24ml, skalowana co 1ml, zakończenie stożkowe typu luer umieszczone mimośrodkowo, czarna skala, zielony kontrastujący tłok, podwójna kryza ograniczająca zabezpieczająca przed przypadkowym wysunięciem tłoka, sterylna bez lateksu i ftalanów. Pakowane w kartonowe opakowania po 100szt. z kolorystycznym rozróżnieniem w zależności od rozmiaru. Nazwa strzykawki i logo producenta na korpusie.          </t>
  </si>
  <si>
    <t>Strzykawka do pomp infuzyjnych 50ml z dobrze czytelną skalą na cylindrze co 1ml do 50ml oraz z dodatkową podwójną tłoczoną skalą umieszczoną na co drugim z czterech ramion tłoka strzykawki co 1ml od 0 do 50ml, skala cyfrowa co 10ml), z końcówką centryczną Luer-Lock, trzyczęściowa, jałowa. Opakowanie papier-folia.</t>
  </si>
  <si>
    <t>Strzykawka trzyczęściowa cewnikowa jednorazowego użytku 100ml z końcówką cewnikową ściętą pod kątem 45 stopni, podwójnie skalowana wyposażona w dwa dodatkowe adaptery Luer, jałowa, nietoksyczna, apirogenna, cylinder bezbarwny, tłok posiadający dodatkowe zabezpieczenie uniemożliwiające wypadanie tłoka, niezmywalna skala w kolorze czarnym.</t>
  </si>
  <si>
    <t>Strzykawka 1 x uż. tuberkulinowa z osobną igłą 0,40 – 0,5 x 13-16mm a 100 szt.</t>
  </si>
  <si>
    <t>Zgłębnik żołądkowy CH10 do CH24 sterylny 1x uż</t>
  </si>
  <si>
    <t>Zgłębnik żołądkowy CH 26 do CH 30 sterylny 1x uż.</t>
  </si>
  <si>
    <t>Maska tlenowa z drenem dla dorosłych, pakowana pojedynczo rozmiar S, M, L, XL sterylna</t>
  </si>
  <si>
    <t xml:space="preserve">Prowadnica do rurek intubacyjnych 14FR sterylna </t>
  </si>
  <si>
    <t>Łącznik z kontrolą siły ssania, schodkowy sterylny</t>
  </si>
  <si>
    <t>Wieszak do worka na mocz do okrągłych i kwadratowych ram łóżka</t>
  </si>
  <si>
    <t>Rurka intubacyjna z mankietem niskociśnieniowym  nr 4,0mm do 9,00mm</t>
  </si>
  <si>
    <t xml:space="preserve">Rurka ustno - gardłowa Guedel nr 4 nr 5 nr 6 – sterylna </t>
  </si>
  <si>
    <t>Dren tlenowy 1,8 do 2,3m okrągły, sterylny</t>
  </si>
  <si>
    <t>Rurka tracheostomijna z mankietem 8,0 –9,0 mm, sterylna</t>
  </si>
  <si>
    <t>Kubek na mocz 60-120 ml – sterylny</t>
  </si>
  <si>
    <t>Zestaw do wkłuć centralnych 2-światłowy 7 F/20cm - sterylny</t>
  </si>
  <si>
    <t>Worek do dobowej zbiórki moczu 2l z odpływem 7 dniowy, zastawka antyrefluksyjna, dren dł. 120cm, samouszczelniający się igłowy port do pobierania próbek, sterylny</t>
  </si>
  <si>
    <t>Worek do dobowej zbiórki moczu o pojemności 2000ml z zastawką antyrefluksyjną i z zaworem spustowym typu poprzecznego "T", z drenem łączącym o dł. min. 90cm zakończonym uniwersalnym łącznikiem schodkowym. Tylna ścianka biała. Wzmocnione otwory do podwieszenia pasujące do standardowych wieszaków. Sterylny.</t>
  </si>
  <si>
    <t>Zatyczka do cewników, uniwersalna o budowie schodkowej do cewników i drenów, sterylna op. 1 szt.</t>
  </si>
  <si>
    <t>Przedłużacz do pompy infuzyjnej Luer-Lock dł. 150-200cm, jałowy</t>
  </si>
  <si>
    <t>Szpatułka laryngologiczna sterylna op. x 100szt.</t>
  </si>
  <si>
    <t>Strzykawka 1x uż 20 ml. do pomp infuzyjnych, sterylna</t>
  </si>
  <si>
    <t>Cewnik Foleya dwudrożny wykonany z lateksu pokrytego silikonem z plastikową zastawką, CH 12, 14, 16 (balon o pojemności 5-10ml), CH 18, 20, 22, 24 (balon o pojemności 30-50ml), jałowy. Pakowany podwójnie: wewn. folia, zewn. papier-folia. Sterylizowany tlenkiem etylenu.  Bez zawartości ftalanów. Op. 10sztuk</t>
  </si>
  <si>
    <t>Cewnik Nelaton dwa otwory boczne, atraumatyczny zamknięty koniec CH 10 – CH 20 ,  pakowany: papier-folia, sterylny</t>
  </si>
  <si>
    <t>Cewnik  do kontrolowanego odsysania dróg oddechowych, otwór centralny i dwa otwory boczne CH 10 – CH 18 sterylny</t>
  </si>
  <si>
    <t>Cewnik do podawania tlenu przez nos,1x uż. dla dorosłych, (dł. 180cm - 220cm) sterylny</t>
  </si>
  <si>
    <t>Cewnik do podawania tlenu przez nos,1x uż. dla dorosłych, (dł. 450cm –510 cm) sterylny</t>
  </si>
  <si>
    <t>Nici chirurgiczne sterylne, poliamidowe, monofilamentowe, niewchłaniające się,  z igłą dł 30mm 3/8 koła odwrotnie tnąca 3/0 , 75 cm pakowane po 12 szt.</t>
  </si>
  <si>
    <t>Nici chirurgiczne sterylne, poliamidowe, monofilamentowe, niewchłaniające się,  z igłą dł 30mm 3/8 koła odwrotnie tnąca  2/0, 75 cm pakowane po 12 szt.</t>
  </si>
  <si>
    <t>Koreczki do kaniul luer-lock jednorazowego użytku z trzpieniem wewnętrznym położonym poniżej krawędzi korka, sterylne, niepirogenne. Pakowane po 1 szt . Opakowanie posiada duży znacznik otwarcia na całej szerokości. Sposób pakowania umożliwia aseptyczne wyjęcie koreczka z opakowania. Opakowanie sztywny blister.</t>
  </si>
  <si>
    <t>Zestaw do punkcji opłucnej z zastawką przeciwzwrotną. W składzie: worek 2000ml z zastawką przeciwzwrotną wraz z zaworem spustowym, strzykawka trzyczęściowa 60ml. , dreny łączące, 3 igły (14G, 16G, 19G) o dł. 80mm. Zestaw sterylny.</t>
  </si>
  <si>
    <t>Przyrząd do wielokrotnego pobierania leków z pojemników wielodawkowych z filtrem bakteryjnym (powietrza) 0,1µm. Posiadający ostry kolec biorczy, łącznik luer-lock żeński kompatybilny z wyrobami o zakończeniu luer lub luer-lock męski, zabezpieczony samozatrzaskową zatyczką w kolorze zielonym. Pozbawiony latexu, PCV oraz ftalanów. Sterylny, opakowanie folia/papier</t>
  </si>
  <si>
    <t>Kranik trójdrożny, z dwoma koreczkami zabezpiczającymni z trzpieniem poniżej krawędzi korka. Obrotowa końcówka luer-lock zabezpieczona przeźroczystą zatyczką. Możliwość zmiany pozycji w zakresie 360 stopni (bez ograniczeń). Posiadające optyczny identyfikator pozycji otwarty/zamknięty w formie strzałki. Wolne od lateksu i ftalanów. Sterylny. Opakowanie sztywny blister.</t>
  </si>
  <si>
    <t>Zestaw do godzinowej zbiórki moczu. Komora kolekcyjna 500ml z białą tylną scianą, podzielona na dwie komory pośrednie, ze skalą co 1ml w zakresie 3ml - 40ml, co 5ml w zakresie 40 - 100ml oraz co 10ml w zakresie 100 - 500ml. Wyposażona w filtr hydrofobowy, obrotowy zawór spustowy oraz podwójny system mocowania (wieszak oraz regulowane taśmy). Niewymienny worek zbiorczy o pojemności 2000ml ze skalą co 100ml oraz polem na dane pacjenta, z filtrem hydrofobowym, zastawką antyrefluksyjną oraz zaworem spustowym typu poprzecznego "T" mocowanym w otwartej zakładce. Dwudrożny dren o długości 120cm wzmocnionym spiralą antyzagięciową przy wyjściu z komory, z klamrą zaciskową, zakończony łącznikiem stożkowym z zatyczką, wyposażony w bezigłowy port do pobierania próbek oraz zastawkę antyrefluksyjną. Sterylny, opakowanie podwójne: folia, folia/papier z napisami w języku polskim.</t>
  </si>
  <si>
    <t>Pinceta medyczna jednorazowa, sterylna</t>
  </si>
  <si>
    <t>Wymiennik ciepła i wilgoci mini, sterylny</t>
  </si>
  <si>
    <t>Bezigłowy port dostępu żylnego z systemem podzielnej  membrany silikonowej, nie wystającej poza obręb portu, z czasem stosowania przez 7 dni lub min. 300 aktywacji, pasujący do złączy luer i luer-lock, bez części metalowych, obudowa przeźroczysta. Posiadający prosty tor przepływu. Przepływ min. 300ml/min. Pozbawione lateksu, PCV. Możliwość podawania krwi, tłuszczy, chemioterapeutyków. Posiadający aplikator umożliwiający wyjęcie z opakowania bez kontaminacji. Pakowany pojedynczo, sterylny. Opakowanie folia/papier.</t>
  </si>
  <si>
    <t>Filtr elektrostatyczny bakteryjno-wirusowy dla dorosłych, sterylny z portem do kapnografii zamykanym korkiem, waga 29g, objętość oddechowa : 300–1500ml przestrzeń martwa 45ml</t>
  </si>
  <si>
    <t>Silikonowa sonda Sengstaken – Blakemore, 4-światłowa, z prowadnicą, wyposażona w gąbkową podkładkę umożliwiającą zamocowanie w nozdrzach oraz zaciski na drenach umożliwiające łatwiejsze otwieranie i zamykanie linii do manometru. Numeryczne znaczniki głębokości od początku balonu przełykowego na 25, 30, 35, 40, 45, 50cm. Balony: żołądkowy o długości 60mm i przełykowy 140mm. Otwory boczne: 3 żołądkowe i 2 przełykowe. Sterylna, opakowanie papier folia.  Rozmiary: 18F - średnica zewnętrzna / długość 6,0/850mm, 20F - średnica zewnętrzna / długość 6,7/850mm</t>
  </si>
  <si>
    <t>Igła do wstrzykiwaczy insulinowych 1x uż. 30G  0,3 x 8mm x 100 szt.</t>
  </si>
  <si>
    <t>Jednorazowy układ oddechowy jednorurowy – rura karbowana dł. 1,5m z zastawką wydechową i linią pomiarową. Końcówki rury o wym. 22F</t>
  </si>
  <si>
    <t xml:space="preserve">System do pobierania próbek z drzewa oskrzelowego 40ml sterylny </t>
  </si>
  <si>
    <t>Maska krtaniowa silikonowa, jednorazowa  roz.  4,0 : 5,0 - sterylna</t>
  </si>
  <si>
    <t>Igła do portu bezpieczna, z atraumatycznym szlifem łyżeczkowym umożliwiającym nakłucie membrany portu bez uszkadzania, z samoprzylepnym kołnierzem, 3-częściowa teleskopowa ochrona igły zabezpieczająca przed przypadkowym zranieniem lub zakłuciem. Nie zawiera DEHP, PVC oraz lateksu, rozmiar 20 G x 14 mm.</t>
  </si>
  <si>
    <t xml:space="preserve">Dren do odsysania pola operacyjnego CH 24 ( śr. wew.5,60mm / śr. zew.8,00 ), dł 210 - 300 cm z końcówką lejek-lejek, z możliwością docięcia końcówki od 8mm do 18 mm, sterylny </t>
  </si>
  <si>
    <t xml:space="preserve">Nebulizator z ustnikiem i drenem. Sterylny. </t>
  </si>
  <si>
    <t>Maska tlenowa z nebulizatorem i drenem. Sterylna. Rozmiary: M, L, XL.</t>
  </si>
  <si>
    <t>Worek na wymiociny o pojemności 1000ml, podziałka co 50ml, od 50ml do 1000ml, skala numeryczna 50ml oraz  co 100ml do 1000ml. Pomocnicza ukośna skala numeryczna co 10ml od 10ml do 100ml. Przeźroczysty, wyposażony w zastawkę antyzwrotną uniemożliwiającą wydostanie się zapachu i treść oraz wyprofilowany tekturowy uchwyt w kształcie maski z wycięciem umożliwia zamknięcie worka. Pakowany jednostkowo w opakowanie foliowe z nadrukowaną instrukcją użycia w języku polskim.</t>
  </si>
  <si>
    <t>Przyrząd do bezpiecznego przetaczania płynów w terapii infuzyjnej z możliwością utrzymania przez 24 godziny w czasie prowadzenia nieprzerwanej infuzji. Dwukanałowy, ostry kolec komory kroplowej ze zmatowioną powierzchnią, gwarantujący szczelne i pewne połączenie z pojemnikami z płynami. Odpowietrznik z filtrem przeciwbakteryjnym zamykany niebieską klapką. Komora kroplowa o wielkości minimum 60mm zaopatrzona w dodatkowe skrzydełka dociskowe ułatwiające wkłucie w pojemniki z płynami. Hydrofilowy filtr cząsteczkowy o wielkości oczek 8 μm, automatycznie zatrzymujący przepływ po opróżnieniu komory. Zabezpiecza przed przedostawaniem się powietrza do drenu zapobiegając zatorowi powietrznemu. Miękki i elastyczny dren o długości min. 180cm z dodatkowym portem do podawania leków. Uniwersalne zakończenie Luer-Lock zabezpieczone koreczkiem Air Pass z filtrem hydrofobowym, który umożliwia wypełnienie drenu bez przypadkowego zanieczyszczenia oraz zabezpiecza przed wyciekaniem płynu. Niepirogenny, nie zawiera lateksu i ftalanów. Jednorazowy, sterylizowany EO. Opakowanie: papier/folia</t>
  </si>
  <si>
    <t>Probówka ze stożkowym dnem 10 ml ze skalą  ( 100x 16 mm) wykonana z PP z zakręcanym korkiem, sterylna x 100 szt</t>
  </si>
  <si>
    <t>Strzykawka do pomp infuzyjnych bursztynowa 50ml z dobrze czytelną skalą na cylindrze co 1ml do 50ml oraz z dodatkową podwójną tłoczoną skalą umieszczoną na co drugim z czterech ramion tłoka strzykawki co 1ml od 0 do 50ml, skala cyfrowa co 10ml), z końcówką centryczną Luer-Lock, trzyczęściowa, jałowa. Opakowanie papier-folia.</t>
  </si>
  <si>
    <t>Przedłużacz do pompy infuzyjnej bursztynowy Luer Lock dł. 150cm, jałowy.</t>
  </si>
  <si>
    <t>Strzykawka 1 x uż 20 ml trzyczęściowa bursztynowa , skanowana co 1 ml, końcówką Luer-Lock.</t>
  </si>
  <si>
    <t xml:space="preserve">Bezigłowy port iniekcyjny z przedłużaczem z czasem stosowania przez 7 dni lub min. 350 aktywacji, . Pakowany pojedynczo, sterylny. </t>
  </si>
  <si>
    <t>Bezigłowy port iniekcyjny z 2 przedłużaczami z czasem stosowania przez 7 dni lub min. 350 aktywacji, . Pakowany pojedynczo, sterylny.</t>
  </si>
  <si>
    <t>Maska tlenowa z workiem, sterylna, rozmiar L, XL</t>
  </si>
  <si>
    <t>Maska tlenowa z dyszą Venturiego z drenem i dwoma dyszami białą która umożliwia wybór średnich stężeń przepływu (35%, 40%,50%) oraz zieloną która umożliwia ustawienie niskich stężeń (24%, 26, 28%, 30%) sterylna, rozmiar XL.</t>
  </si>
  <si>
    <t>Opatrunek do zabezpieczania drenów donosowych /sond żołądkowych, włókninowy, w kolorze cielistym, 2 stopniowy system aplikacji, niejałowy. Opakowanie kartonik-50szt. Na opakowaniu obrazkowa instrukcja użycia opatrunku. Rozmiar 7 x7,1cm.</t>
  </si>
  <si>
    <t>Opaska do mocowania rurek intubacyjnych niebieska, jednoczęściowa , z możliwością regulacji długości: delikatny materiał zapobiegający odleżynom, laminowane rzepy : bez lateksu:  opakowana po 10 szt</t>
  </si>
  <si>
    <t>Podkładka pod rurkę tracheostomijną , dwuwarstwowa : jałowa: posiada właściwości przeciwodleżynowe: rozmiar 8 x 9 cm opakowana po 10 szt</t>
  </si>
  <si>
    <t xml:space="preserve">Szczoteczka do czyszczenia rurek  tracheostomijnych - duża , zagięta – uchwyt ze stali , włosie  wykonane  z nylonu – sterylna </t>
  </si>
  <si>
    <t>Pas na nadgarstek z metalową sprzączką  przeznaczony do unieruchomienia  chorego pobudzonego, wewnętrzna część pasa wykonana z bawełny  a zewnętrzna z materiału piankowego zapinanego na pasek z rzepem. Komplet 2 szt.</t>
  </si>
  <si>
    <t>Gąbka do jamy ustnej dł.15cm(+/-2mm); dł.gąbki 2,5cm; jednorazowego użytku; do higieny jamy ustnej u pacjentów zależnych od personelu medycznego. Op. 50szt.</t>
  </si>
  <si>
    <t>Półmaska filtrująca FFP3 NR zgodnie z EN149:2001 + A1:2009 z zaworem i bez zaworu (zamawiana zależnie od potrzeb)</t>
  </si>
  <si>
    <t xml:space="preserve">Samoprzylepne paski do bezurazowego zamykania ran  tzw. ,, szwy zewnętrzne”, wykonane  z wzmocnionej, nylonowej włókniny ,pokryte klejem akrylowym, kolor biały, jałowe,  rozmiar 38 mm x 6 mm a 6 szt </t>
  </si>
  <si>
    <t>Samoprzylepne paski do bezurazowego zamykania ran  tzw. ,, szwy zewnętrzne”, wykonane  z wzmocnionej, nylonowej włókniny ,pokryte klejem akrylowym, kolor biały, jałowe, rozmiar 75 mm x 6 mm a 3 szt</t>
  </si>
  <si>
    <t>Szyna do unieruchamiania kończyn  typu Kramer, rozmiar 1500 x 100 mmm</t>
  </si>
  <si>
    <t>Szyna do unieruchamiania kończyn  typu Kramer , rozmiar 600 x 50 mmm</t>
  </si>
  <si>
    <t>Szyna palcowa typu Zimmera, wykonana  z aluminium  pokrytego pianką, rozmiar 400 x 20 mmm</t>
  </si>
  <si>
    <t>Opaska do rurek tracheostomijnych, biała, wykonana z miękkiego, delikatnego materiału, dwuczęściowa budowa pozwala na idealne dopasowanie długości, elastyczna część zwiększa komfort użytkowania,  dla dorosłych x 1 szt</t>
  </si>
  <si>
    <t xml:space="preserve">Filtr antybakteryjny do ssaka  Hospivac   400 </t>
  </si>
  <si>
    <t>Filtr antybakteryjny kwadratowy montowany na zbiorniku zabezpieczającym ssak, kompatybilny z ssakami Basic.</t>
  </si>
  <si>
    <t>Wkłady jednorazowe 1,5 lub 2,5 litrowe na wydzielinę ,kompatybilne  ze zbiornikami i ssakami firmy Medela, posiadające  zintegrowaną  pokrywę z dwoma portami : portem do pacjenta i portem do połaczenia szeregowego, dwa uchwyty przy  wkładzie  umożliwiające obsługę  przez osoby prawo i leworęczne, zabezpieczenie zwrotne przed cofaniem się wydzieliny do pacjenta,  zintegrowany filtr antybakteryjny i  przeciwprzelewowy ( hydrofobowy ), ochrona  przeciwbryzgowa zapobiegająca przedwczesnemu zamknięciu filtra : łącznik kątowy zabezpieczający przez zamknięciem światła drenu pacjenta : wymiana wkładów  bez konieczności odłączenia źródła ssania.</t>
  </si>
  <si>
    <t>Zbiornik 1,5 lub 2,5 litrowy  wielorazowy z  poliwęglanu, nietłukący  z  tworzywa z podziałką, do wkładów jednorazowych z blokadą zabezpieczającą  wysuwanie się zbiornika z uchwytu w czasie wymiany wkładu.</t>
  </si>
  <si>
    <t>Jednorazowy laryngoskop, gotowy do natychmiastowego użycia, z załadowanymi bateriami, rękojeść wykonana z ABS i Polyamidu, łyżki metalowe ze stopu stali nierdzewnej, całość pozbawiona lateksu, z silnym skupionym źródłem światła w łyżce,  koniec dystalny łyżki zaokrąglony, atraumatyczny; na łyżce oznaczenie rozmiaru, nr kat, kod kolorystyczny wzdłuż korpusu łyżki; Na każdym opakowaniu indywidualnym znajduje się etykieta z m.in.datą ważności, rozmiarem, nr ref, lot. dostępne rozmiary Mill 00-4, Mac 2-4; Zapakowane w opakowanie foliowe z perforacją pozwalające na szybkie użycie. Pordukt niesterylny, czysty biologicznie., szt.</t>
  </si>
  <si>
    <t xml:space="preserve">Zabezpieczenie poiniekcyjne o średnicy 36 mm  z podkładką hemostatyczną o średnicy 16 mm i grubości 3 mm. Dostępny w kolorze białym oraz w kolorze beżowym. Pakowane pojedynczo w higieniczne opakowanie, warstwa klejąca plastra jest umocowana na opakowaniu, a złożona mała podkładka antyadhezyjna jest łatwa do trzymania, co ułatwia użytkownikom używanie zarówno bez dotykania podkładki i powierzchni samoprzylepnej. Sterylny. </t>
  </si>
  <si>
    <t>Cewnik Foleya  trójdrożny lateksowy  silikonowany, z dwoma otworami bocznymi, z plastikową zastawką,. Pakowany podwójnie opakowanie wewnętrzne folia, zewnętrzne papier- folia. Opakowanie a 10 szt. Rozmiary CH 16,18,20,22,24, balon ( 30 ML ).</t>
  </si>
  <si>
    <t>Zgłębnik żołądkowy z zatyczką wykonany z 100 % silikonu dł. 120 cm, rozm. 14,16,18, 20. Sterylny. Opakowanie x 1 szt</t>
  </si>
  <si>
    <t>Ręcznik wykonany z włókien celulozy przy użyciu technologi Airlaid z tłoczoną strukturą, posiadający wysokie właściwości wchłaniania wody. Przeznaczony m.in. do osuszania skóry i włosów pacjentów z nadmiaru wody oraz do osuszania zabrudzonych powierzchni płaskich oraz sprzętu i urządzeń. Gramatura 60g/m2 Rozmiar 30 x 40cm. Kolor biały. Pakowane po 100 szt.</t>
  </si>
  <si>
    <t>Jednorazowa myjka do mycia ciała nasączona obustronnie środkami myjącymi o naturalnym PH 5,5, wykonana w całości z poliestru, rozmiar 12 x 20cm, gramatura 150-160g/m2 z dodatkiem aloesu oraz rumianku. Produkowana zgodnie z wymaganiami ISO 22716:2007 oraz ISO 9001:2015 (posiadające certyfikaty). Posiadająca badania na czystość mikrobiologiczna nie starsze niż z 2020 rok na brak zawartości Pseudomonas aeruginosa, Candida albicans, Staphylococcus aureus oraz Escherichia coli dołączone do oferty. Opakowanie jednostkowe a'10 sztuki z nadrukowanym rozmiarem, graficzną instrukcją stosowania oraz składem. Produkt pozbawiony latexu. Opakowanie foliowe.</t>
  </si>
  <si>
    <t>Pojemnik z wodą  sterylną, o pojemności 550-560ml do dozowników tlenowych wraz z głowicą, do zimnego nawilżania. Pojemnik posiadający wbudowany w ściankę kanał powodujący przejście tlenu na samo dno, a następnie ku jego górnej części, przechodząc przez całą objętość wody. Wbudowany port do połączenia drenu tlenowego, o konstrukcji ułatwiającej otwarcie portu.</t>
  </si>
  <si>
    <t>Pojemnik z wodą  sterylną, o pojemności 350-360ml do dozowników tlenowych wraz z głowicą, do zimnego nawilżania. Pojemnik posiadający wbudowany w ściankę kanał powodujący przejście tlenu na samo dno, a następnie ku jego górnej części, przechodząc przez całą objętość wody. Wbudowany port do połączenia drenu tlenowego, o konstrukcji ułatwiającej otwarcie portu.</t>
  </si>
  <si>
    <t>Ustnik jednorazowy do Spirometru Lungtest 1000. Ustniki tekturowe jednorazowe.</t>
  </si>
  <si>
    <t>Zbiornik wielorazowy do wkładów workowych jednorazowych 1L do ssaka New Askir 30</t>
  </si>
  <si>
    <t>Wkład workowy  jednorazowy poj. 1L do ssaka New Askir 30</t>
  </si>
  <si>
    <t>Wąż silikonowy do ssaka New Askir 30 śr. 6mm/10mm /1 metr</t>
  </si>
  <si>
    <t>Gaziki do dezynfekcji nasączone 70% alkoholem izopropylowym x 100 sztuk, pakowane pojedynczo</t>
  </si>
  <si>
    <t>Rurki tracheostomijne typu KAN z wymiennym wkładem bez  mankietu i z fenestracją w postaci 6 koncentrycznych otworów na ściance rurki,  rozmiar 5,0 dł. 6,2cm; 6,0 dł. 7,0cm;  7,0 dł. 7,2 cm;  8,0 dł. 8,0 cm; 9,0 dł. 8,2 cm; 10,0 dł. 8,4 cm. Wykonane z termoplastycznego PVC, wyposażone w miękki szyldy z zaczepem przegubowym, bagnetowe złącza zapobiegające wypadaniu kaniul. Zaopatrzona w prowadnicę z oliwką dla łatwego wprowadzania.  W zestawie trzy kaniule wymienne: 1 kaniula wewnętrzna z łącznikiem 15 mm,  1 kaniula wewnętrzna z łącznikiem 15 mm z otworami fenestracyjnymi, 1 kaniula wewnętrzna z kołnierzem z otworami fenestracyjnymi, oraz miękka opaska mocująca,  nasadka foniacyjna,  korek dekaniulacyjny,  nasadka kosmetyczna i łącznik 15 mm do samodzielnego założenia na rurkę bez kaniuli</t>
  </si>
  <si>
    <t>Rurki tracheostomijne typu KAN z wymiennym wkładem bez  mankietu i z fenestracją w postaci 6 koncentrycznych otworów na ściance rurki,  rozmiar 5,0 dł. 6,2cm; 6,0 dł. 7,0cm;  7,0 dł. 7,2 cm;  8,0 dł. 8,0 cm; 9,0 dł. 8,2 cm; 10,0 dł. 8,4 cm. Wykonane z termoplastycznego PVC, Wykonane z termoplastycznego PVC, wyposażone w miękki szyldy z zaczepem przegubowym, bagnetowe złącza zapobiegające wypadaniu kaniul. Zaopatrzona w prowadnicę z oliwką dla łatwego wprowadzania.  W zestawie trzy kaniule wymienne: 2 kaniule wewnętrzne z kołnierzem z otworami fenestracyjnymi, oraz miękka opaska mocująca,  nasadka foniacyjna,</t>
  </si>
  <si>
    <t>Rurki tracheostomijne z wymiennym wkładem bez  mankietu ,  rozmiar 5,0 dł. 6,2cm; 6,0 dł. 7,0cm;  7,0 dł. 7,2 cm;  8,0 dł. 8,0 cm; 9,0 dł. 8,2 cm; 10,0 dł. 8,4 cm. Wykonane z termoplastycznego PVC, Wykonane z termoplastycznego PVC, wyposażone w miękki szyldy z zaczepem przegubowym, bagnetowe złącza zapobiegające wypadaniu kaniul. Zaopatrzona w prowadnicę z oliwką dla łatwego wprowadzania.  W zestawie trzy kaniule wymienne: 1 kaniula wewnętrzna z łącznikiem 15 mm,  2 kaniule wewnętrzne z kołnierzem , oraz miękka opaska mocująca, nasadka foniacyjna,  korek dekaniulacyjny,  nasadka kosmetyczna i łącznik 15 mm do samodzielnego założenia na rurkę bez kaniuli</t>
  </si>
  <si>
    <t>Wkład workowy  jednorazowy poj. 2L do Hospivac</t>
  </si>
  <si>
    <t>Czepek flizelinowy typu beret a 100 szt.</t>
  </si>
  <si>
    <t>Fartuch flizelinowy XL gramatura min,.  20g</t>
  </si>
  <si>
    <t>Maska medyczna typ II, mocowana na gumki, wykonana z trzech warstw niepylącej włókniny Kolor zielony lub niebieski. op. 50szt.</t>
  </si>
  <si>
    <t>Rękawice diagnostyczne nitrylowe, bezpudrowe, niesterylne, chlorowane i polimeryzowane od wewnątrz, polimeryzowane na zewnątrz, mikrotekstura na całej dłoni z dodatkową teksturą na końcach palców. AQL 1.0. Zgodne  z normami: EN ISO 374-1, EN ISO 374-2, EN 16523-1, EN ISO 374-4 oraz odporne na przenikanie bakterii, grzybów i wirusów zgodnie z EN ISO 374-5. Odporne na przenikanie minimum 18 substancji chemicznych (poza cytostatykami) w tym minimum 12 substancji na minimum 6 poziomie. Odporne na 90% alkohol izopropylowy minimum na 1 poziomie. Zarejestrowane jako wyrób medyczny klasy I i Środek Ochrony Indywidualnej kat. III. Rękawice o kontrolowanym, niskim poziomie zanieczyszczenia mikrobiologicznego posiadające raport z badań akredytowanego laboratorium, przeprowadzonych zwalidowaną metodą badawczą. Dopuszczone do kontaktu z żywnością potwierdzone piktogramem na opakowaniu. Pozbawione dodatków chemicznych: MBT, ZMBT, BHT, BHA, TMTD.  Pakowane w opakowania 100 sztuk z kolorystycznym rozróżnieniem w zależności od rozmiaru. Rozmiary: S, M, L, XL.</t>
  </si>
  <si>
    <t>Rękawice nitrylowe, bezpudrowe, niesterylne, chlorowane i polimeryzowane od wewnątrz, polimeryzowane od zewnątrz, kolor niebieski, mikrotekstura na całej rękawicy z dodatkową teksturą na końcach palców. AQL 1.0. Zgodne z normami EN ISO 374-1, EN ISO 374-2, EN 16523-1, EN ISO 374-4 (lub równoważnymi) oraz odporne na przenikanie bakterii, grzybów i wirusów zgodnie z EN ISO 374-5 lub równoważną. Przebadane na min. 18 substancji chemicznych, poza cytostatykami, w tym odporne na min. 12 substancji na poziomie 6. Odporne na 90% alkohol izopropylowy min. na poziomie 1.  Rękawice zarejestrowane jako wyrób medyczny klasy I reguły 5, i środek ochrony indywidualnej kat. III typ B. Rękawice o kontrolowanym, niskim poziomie zanieczyszczenia mikrobiologicznego potwierdzonego raportem z badań akredytowanego laboratorium, przeprowadzonych zwalidowaną metodą badawczą.  Dopuszczone do kontaktu z żywnością - potwierdzone piktogramem na opakowaniu oraz badaniami z jednostki niezależnej. Opakowania umożliwiające pojedyncze wyjmowanie rękawic od spodu opakowania zawsze za mankiet, w celu ograniczenia kontaminacji. Rozmiary XS-XL kodowane kolorystycznie na opakowaniu. Kompatybilne z uchwytami pojedynczymi i potrójnymi z trwałego tworzywa, odpornego na środki dezynfekcyjne, mocowanymi do ściany oraz uchwytami pojedynczymi na szynę Modura. Pakowane po 250 szt. Dopuszcza się pakowane po 240 szt. dla rozmiaru XL.</t>
  </si>
  <si>
    <t>Rękawice diagnostyczne lateksowe bezpudrowe, z przedłużonym mankietem, przeznaczone do procedur o podwyższonym ryzyku zakażenia, obustronnie chlorowane, tekstura na całej powierzchni rękawicy z dodatkową teksturą na końcach palców, mankiet rolowany. AQL 1,0. Grubość pojedynczej ścianki: na palcu 0,36mm (+/-0,04mm), na dłoni 0,31mm (+/-0,03mm), na mankiecie 0,23mm (+/-0,03mm), długość min. 300mm. Zarejestrowane jako wyrób medyczny klasy I oraz środek ochrony indywidualnej kat. III Typ A.  Dopuszczone do kontaktu z żywnością potwierdzone piktogramem na opakowaniu. Zgodne z normami EN ISO 374-1, EN ISO 374-2, EN 16523-1, EN ISO 374-4 oraz odporne na przenikanie bakterii, grzybów i wirusów zgodnie z EN ISO 374-5. Odporne na przenikanie minimum 18 substancji chemicznych, w tym 10 na minimum 6 poziomie. Rozmiary S, M, L, kodowane kolorystycznie na opakowaniu, pakowane po 50 szt.</t>
  </si>
  <si>
    <t>Stabilizator do rurek intubacyjnych wyściełany od wewnątrz miękką gąbką. Posiadający regulowany śrubą uchwyt umożliwiający stabilizację wszystkich rozmiarów rurek, gryzak zapobiegający przygryzaniu rurki, dodatkowy otwór umozliwiający odsysanie, uniwersalne rzepy umożliwiające szybkie i skuteczne umocowanie stabilizatora wokół głowy. Jałowy. Dostepny w dwóch wersjach z mocowaniem poziomym lub pionowym (zamawiany zależnie od potrzeb Zamawiającego)</t>
  </si>
  <si>
    <t>Dren tlenowy 7,0 m do 8,0 m okrągły, sterylny</t>
  </si>
  <si>
    <t>Worek do zbiórki moczu w systemie zamkniętym 14-dniowy. Wykonany z medycznego PCV, bezlateksowy, sterylny o pojemności 2000ml z zastawką antyrefluksyjną, posiadający zawór spustowy poprzeczny typu T, tylna ścianka biała ułatwiająca wizualizację moczu. Czytelna, łatwa do odczytu skala worka, adekwatna do pomiaru diurezy, o wysokiej dokładności pomiaru co 25 ml od 25 do 100 ml i co 100 ml od 100 do 2000 ml. Miejsce na dane pacjenta. Komora kroplowa Pasteura. Dwa filtry hydrofobowe (w worku i komorze). Dren łączący o dł. 120cm z klemą typu przesuwnego oraz dodatkową zapinką do stabilizacji drenu, zakończony łącznikiem schodkowym. Posiada samouszczelniający się bezigłowy port do pobierania próbek. Sterylny.</t>
  </si>
  <si>
    <t>Urządzenie do usuwania zszywek założonych staplerem skórnym Op. a 20 sztuk</t>
  </si>
  <si>
    <t xml:space="preserve">Precyzyjny regulator przepływu z podwójną skalą dla roztworów o lepkości: 10%( zakres regulacji 5-250ml/h) oraz 40%( zakres regulacji 5-200ml/h), z możliwością całkowitego zamknięcia lub otwarcia przepływu. Posiada łącznik do dodatkowych iniekcji w kształcie litery Y oraz zakończenie drenu luer-lock. Sterylny. Opakowanie folia-papier. Wolny od ftalanów. </t>
  </si>
  <si>
    <t>Bezpieczny zestaw do punkcji opłucnej i otrzewnej - torakocentezy i paracentezy, sterylny. Skład zestawu: igła Veresa, strzykawka Luer-Lock 50ml, kaniula z  otworami bocznymi oraz znacznikiem głębokości co 1cm, zawór trójdrożny zapewniający wygodny dostęp do zestawu drenującego bez otwierania systemu, worek o poj. minimum 2000ml. worek, kaniula i strzykawka tworzące system zamknięty. Igła wprowadzająca igła veresa wyposażona w zawór jednokierunkowy wentylowy zapobiegający powstawaniu odmy oraz dwu kolorowy wskaźnik bezpieczeństwa. zestaw z cewnikiem poliuretanowym długości 12,5cm umieszczonym na igle, rozmiar 8F/CH</t>
  </si>
  <si>
    <t>Maska nadkrtaniowa dla dorosłych z kanałem gastrycznym, intergralnym blokerem zgryzu, stabilizatorem  położenia w jamie ustnej , podporą nagłośni, nienadmuchiwanym żelowym mankietem, z  dodatkowym portem tlenowym, rampą do intubacji ułatwiającą wprowadzenie rurki intubacyjnej – w rozmiarach 5, 4, 3. produkt jednorazowego użytku, sterylny, pakowany pojedynczo.</t>
  </si>
  <si>
    <t>Łącznik martwa przestrzeń podwójnie obrotowy, rozciągliwy (karbowany) 22M/15F - 22F, sterylny</t>
  </si>
  <si>
    <t>Kanistry wielokrotnego użytku do wkładów do ssaka system BACTICLEAR pojemność 2L</t>
  </si>
  <si>
    <t>Wkłady jednorazowe do systemów ssących BACTICLEAR pojemność 2L a 30szt</t>
  </si>
  <si>
    <t>Dren do źródła ssania dł. 2m do systemów ssących BACTICLEAR</t>
  </si>
  <si>
    <t>Przyrząd do przetaczania płynów infuzyjnych bez ftalanów. Dwukanałowy kolec komory kroplowej ze zmatowioną powierzchnią, gwarantujący szczelne połączenie z pojemnikami, komora kroplowa o długości min. 60mm zaopatrzona w odpowietrznik z filtrem przeciwbakteryjnym zamykany niebieską zatyczką. Dodatkowe skrzydełka dociskowe ułatwiające wkłucie zestawu do pojemnika z płynem. Filtr cząsteczkowy 15µm, kroplomierz komory 20 kropli = 1ml +/- 0.1ml. Dren o długości min. 180 cm zakończony przezroczystym łącznikiem Luer-Lock, wyposażony w zacisk rolkowy z pochewką na igłę biorczą oraz zaczep do podwieszenia drenu. Na zacisku umieszczona nazwa producenta. Oba końce przyrządu zabezpieczone dodatkowo ochronnymi kapturkami. Sterylny, opakowanie typu folia-papier z niebieskim kodem identyfikującym rodzaj przyrządu.</t>
  </si>
  <si>
    <t xml:space="preserve">Filtr wlotowy, mechaniczny, HEPA do koncentratora tlenu DeVilbiss </t>
  </si>
  <si>
    <t>Łyżeczka dermatologiczna – do usuwania łagodnych zmian skórnych, j.u. 4mm, 5mm – do wyboru przez zamawiającego x 1 szt</t>
  </si>
  <si>
    <t>par.</t>
  </si>
  <si>
    <t>szt,</t>
  </si>
  <si>
    <t>szt</t>
  </si>
  <si>
    <t>Kaniula do długotrwałych wlewów dożylnych wykonana z FEP, ze skrzydełkami, z zastawką antyzwrotną, posiadająca min. 4 paski radiocieniujące, ze standardowym korkiem portu bocznego. Korpus kaniuli kodowany kolorystycznie zależnie od rozmiaru. Sterylna, nietoksyczna, niepirogenna. Opakowanie jednostkowe gwarantujące bezpieczeństwo przed rozszczelnieniem i przypadkowym uszkodzeniem. Rozmiar: 24G 0,7x19mm, przepływ 22ml/min.;:</t>
  </si>
  <si>
    <t>Zamawiający dopuszcza zmianę wielkości opakowań wymienionych w kolumnie 3. Dopuszczalna zmiana +/- 50%. Liczbę opakowań wylicza się do pełnych opakowań w "górę" Analogicznie Wykonawca wylicza minimalny poziom zamówienia i prawo opcji (do pełnych opakowań w górę).</t>
  </si>
  <si>
    <t>Kaniula bezpieczna do długotrwałych wlewów dożylnych, cewnik wykonany z PUR, posiadająca 6 pasków radiocieniujących. Wyposażona w metalowy automatyczny mechanizm zabezpieczający przed przypadkowym zakłuciem w postaci zatrzasku na końcu igły. Posiada filtr hydrofobowy, który zapobiega przeciekaniu krwi podczas kaniulacji. Skrzydełka oraz korek portu górnego (iniekcyjnego) kodowany kolorystycznie zależnie od rozmiaru. Złożona pozycja skrzydełek ułatwiająca trzymanie kaniuli. Koreczek z trzpieniem poniżej krawędzi prążkowaną kryzą dającą pewny uchwyt w rękawiczkach w trakcie działań ratowniczych. Sterylna, niepirogenna. Opakowanie typu Tyvec z łatwym otwieraniem.G22 0,9x25mm, przepływ 33ml/min.
G20 1,1x32mm, przepływ 55ml/min.,
G18 1,3x32mm, przepływ 85ml/min.</t>
  </si>
  <si>
    <t>Filtr do ssaka. Filtracja bakteryjna / wirusowa.Filtr posiada stożkowe złącza węży o śr. 8 mm - po obu stronach. Posiada membranę PTFE. Średnica zewnętrzna filtra - 64 mm. Pojedynczo pakowany.</t>
  </si>
  <si>
    <t>Zastawka płatowa, przeciw-zwrotna zapobiegająca powrotowi odessanego płynu do pacjenta, zakończona obustronnie łącznikiem schodkowym umożliwiającym połączenie  z workiem i drenem od pacjenta  z workiem o pojemności  2000 ml, wyskalowanym co  100 ml, z odpowietrznikiem i zaworem spustowym. 
Dren łączący pomiędzy  workiem a zastawką o długości 40 cm, łącznik luer lock/wejście dla łącznika schodkowego. Produkt sterylny. Opakowanie zbiorcze ; 10 sztuk</t>
  </si>
  <si>
    <t>Rurki tracheostomijne z wymiennym wkładem bez  mankietu ,  rozmiar 5,0 dł. 6,2cm; 6,0 dł. 7,0cm;  7,0 dł. 7,2 cm;  8,0 dł. 8,0 cm; 9,0 dł. 8,2 cm; 10,0 dł. 8,4 cm. Wykonane z termoplastycznego PVC, Wykonane z termoplastycznego PVC, wyposażone w miękki szyldy z zaczepem przegubowym, bagnetowe złącza zapobiegające wypadaniu kaniul. Zaopatrzona w prowadnicę z oliwką dla łatwego wprowadzania.  W zestawie trzy kaniule wymienne:2 kaniule wewnętrzne z kołnierzem , 
oraz miękka opaska mocująca, nasadka łącząca</t>
  </si>
  <si>
    <t xml:space="preserve">Zestaw do punkcji opłucnej z zastawką przeciwzwrotną. W sładzie: worek 2000ml z zastawką przeciwzwrotną orazzaworem spustowym; strzykawka trzyczęściowa 60ml; dreny łączące; igła Veressa 15G (długość 100mm) z 
automatycznie cofającą się końcówką. Zestaw sterylny. </t>
  </si>
  <si>
    <t>Filtr powietrza do koncentratora tlenu Devilbiss, gąbka</t>
  </si>
  <si>
    <t>Filtr wlotowy, mechaniczny, HEPA do koncentratora tlenu EverFlo</t>
  </si>
  <si>
    <t xml:space="preserve">Filtr powietrza do koncentratora tlenu EverFlow, gąbka (opakowanie 2 sztuki) </t>
  </si>
  <si>
    <t>Zestaw do drenażu klatki piersiowej z mechaniczną regulacją siły ssania, pojemność komory na wydzielinę 1000ml</t>
  </si>
  <si>
    <t>Zestaw drenów do 1-komorwego drenażu klatki piersiowej, sterylny</t>
  </si>
  <si>
    <t>Hemostatyczne zabezpieczenie stosowne po usunięciu igły z tętnicy promieniowej lub tętnicy grzbietowej stopy. Stosowany np. po pomiarze ciśnienia tętniczego lub gazometrii. Efekt hemostatyczny zapewnia odpowiednia kompresja za pomocą plastikowej podkładki warstwowej o grubości 9 mm z plastikową płytką oraz taśmy która ma wielokierunkową rozciągliwość dla skutecznego zabezpieczenia miejsca wkłucia. Nacisk wzrasta proporcjonalnie do długości naciągniętej taśmy. Nie powoduje zmniejszenia przepływu krwi. Wymiar opatrunku przed rozciągnięciem 40 mm x 120 mm  Podkładka o owalnym kształcie o długości 27 mm, z plastikową płytką. Sterylny</t>
  </si>
  <si>
    <t xml:space="preserve">Hemostatyczny zabezpieczenie do żył obwodowych, który może być stosowany po pobraniu krwi, transfuzji, infuzji, hemodializie. Efekt homostatyczny uzyskuje dzięki kompresji czterowarstwową podkładką o grubości 6 mm, która ma zdolność wchłania krwi oraz taśmie włókninowej o odpowiedniej elastyczności. Dostępny w kolorze białym i kolorze skóry. Wymiary opatrunku 39mm x 80 mm. Podkładka o owalnym kształcie o długości 27 mm. Sterylny. </t>
  </si>
  <si>
    <t>Igła do portu z atraumatycznym szlifem łyżeczkowym, zagięta. Sterylna. Rozmiar G22x25mm. Op. 50 szt.</t>
  </si>
  <si>
    <t>Dren tlenowy 4 - 5m okrągły, sterylny</t>
  </si>
  <si>
    <t xml:space="preserve">Przyrząd do przetaczania płynów infuzyjnych bursztynowy bez ftalanów. Dwukanałowy kolec komory kroplowej ze zmatowioną powierzchnią, gwarantujący szczelne połączenie z pojemnikami, elastyczna komora kroplowa o długości min. 60mm, zaopatrzona w odpowietrznik z filtrem przeciwbakteryjnym zamykany zatyczką oraz w dodatkowe skrzydełka dociskowe ułatwiające wkłucie w pojemniki z płynami. Precyzyjny, bezpieczny zacisk rolkowy wyposażony w pochewkę na igłę biorczą oraz zaczep na dren do podwieszenia. Dren o długości min. 150 cm z dodatkowym portem do podawania leków. Nie zawiera lateksu, nie zawiera ftalanów. Niepirogenny. Jednorazowy, sterylizowany EO. Opakowanie: papier/folia </t>
  </si>
  <si>
    <t xml:space="preserve">Półmaska filtrująca FFP2 zgodnie z EN149:2001 + A1:2009 </t>
  </si>
  <si>
    <r>
      <t xml:space="preserve">Worek do dobowej zbiórki moczu o pojemności 2000ml z zastawką antyrefluksyjną i z zaworem spustowym typu poprzecznego "T", z drenem łączącym </t>
    </r>
    <r>
      <rPr>
        <b/>
        <sz val="10"/>
        <color theme="1"/>
        <rFont val="Aptos"/>
        <family val="2"/>
      </rPr>
      <t>o dł. min. 150 cm</t>
    </r>
    <r>
      <rPr>
        <sz val="10"/>
        <color theme="1"/>
        <rFont val="Aptos"/>
        <family val="2"/>
      </rPr>
      <t xml:space="preserve"> zakończonym uniwersalnym łącznikiem schodkowym. Tylna ścianka biała. Wzmocnione otwory do podwieszenia pasujące do standardowych wieszaków. Sterylny.</t>
    </r>
  </si>
  <si>
    <t>Nylon 1, dł.75cm, igła C-48, 1/2 koła odwrotnie tnąca a 12szt</t>
  </si>
  <si>
    <t>Zestaw Kick the Tick expert przeznzczony do usuwania kleszczy żerujących na skórze ludzi. Zestaw składa się ze specjalistycznego preparatu, który zamraża kleszcza i  hamuje wydzielanie niebezpiecznej dla zdrowia zakażnej śliny oraz przyrządu do usuwania kleszczy. Zestaw nie zawiera środków owadabójczych, wydajnośc do ununięcia ok. 40 kleszczy, dopuszczony do stosowania od 3-ego roku życia . Wyrób medyczny.</t>
  </si>
  <si>
    <t>Koreczek z gąbką nasiąkniętą 70% alkoholem izopropylowym do dezynfekcji łączników bezigłowych. Sterylny. Zapewnia aktywną dezynfekcję do 7 dni, jeśli nie zostanie usunięta. Opakowanie 25 pasków po 10 koreczków dezynfekujących. Konstrukcja pasków pozwala na zawieszenie na statywach.</t>
  </si>
  <si>
    <t>Układ oddechowy pojedynczy dla dorosłych, dł. 180 cm (+/- 3%), Elastyczna końcówka do podłączenia respiratora 22mmF, zastawka  wydechowa z wylotem powietrza wydychanego przez pacjenta, przedłużacz martwa przestrzeń dł. 15 cm i złącza 22M/15F – 15M, przedłużacz z podwójnie  obrotowym złączem kolankowym z samouszczelniającym się portem  do odsysania, z linią sterującą i linią monitorującą. Całość zapakowana jako zestaw. Mikrobiologicznie czysty.</t>
  </si>
  <si>
    <t>Wymagane materiały informacyjne</t>
  </si>
  <si>
    <t>TAK</t>
  </si>
  <si>
    <t>Wartość brutto opcji</t>
  </si>
  <si>
    <t>Pojemnik na odpady medyczne 0,7l wykonany z czystego PP o wysokości 14,3cm z wyraźnym wskaźnikiem maksymalnego napełnienia umieszczonym na zewnątrz pojemnika oraz uchwytem do przenoszenia. Posiadający wieczko z otworem wrzutowym z wcięciem do zdejmowania igieł i otworem typu "margaretka" do zdejmowania igieł insulinowych, z zatrzaskiem utrzymującym klapkę zamykającą wieczko pojemnika w pozycji otwartej w celu łatwego napełnienia jednocześnie zapobiegającym przypadkowemu trwałemu zamknięciu oraz z dodatkowym systemem z możliwością zamknięcia tymczasowego oraz stałego. Kolor czerwony. Oznakowany zgodnie z obowiązującymi przepisami, z metryczką (naklejką) do identyfikacji z naniesionymi danymi wytwórcy odpadów.</t>
  </si>
  <si>
    <t xml:space="preserve">Pojemnik na odpady medyczne 2,0L wykonany czystego PP o wysokości 21,2cm  z wyraźnym wskaźnikiem maksymalnego napełnienia umieszczonym na zewnątrz pojemnika oraz uchwytem do przenoszenia. Posiadający wieczko z otworem wrzutowym z wcięciem do zdejmowania igieł i otworem typu "margaretka" do zdejmowania igieł insulinowych, z zatrzaskiem utrzymującym klapkę zamykającą wieczko pojemnika w pozycji otwartej w celu łatwego napełnienia jednocześnie zapobiegającym przypadkowemu trwałemu zamknięciu oraz z dodatkowym systemem z możliwością zamknięcia tymczasowego oraz stałego. Oznakowany zgodnie z obowiązującymi przepisami z metryczką (np. naklejką) do identyfikacji z naniesionymi danymi wytwórcy odpadów. Kolor czerwony. </t>
  </si>
  <si>
    <t>Pojemnik na odpady medyczne 10L wykonany z PP z pokrywą z otworem wrzutowym. Kolor czerwony. Oznakowany zgodnie z obowiązującymi przepisami z metryczką (naklejką) do identyfikacji z naniesionymi danymi wytwórcy odpadów.</t>
  </si>
  <si>
    <t>Pojemniki na mocz plastikowe 100 - 130ml.</t>
  </si>
  <si>
    <t>Termometr bezdotykowy do pomiaru temperatury na czole o parametrach:
- Wyświetlacz LCD
- Rozdzielczość ekranu – wyświetlacza: 0,10 C
- Podświetlenie ekranu – wyświetlacza  
- Zakres pomiarowy: 32–43 0 C
- Dokładność pomiaru:  +/-  0,2°C w zakresie 35,0°C – 42,0°C
  +/- 0,3°C w zakresach 32,0°C – 34,90°C  oraz 42,1°C – 43,0°C
- Czas pomiaru: ≤ 1s
- Czas pomiędzy kolejnymi pomiarami: ≤1s
- Wskaźnik odległości pomiarowej
- Odległość pomiaru: 0–5cm
- Automatyczne wyłącznie ≤ 60s
- Alarm wibracyjny i dźwiękowy
- Wymiary: 149×38×42mm 
- Waga bez baterii ≤ 80g
- Zasilanie: 2 baterie AAA (2x 1,5V)
- Oznakowany znakiem CE, zarejestrowany jako wyrób medyczny.</t>
  </si>
  <si>
    <t>Termometr lekarski  szklany bez rtęciowy</t>
  </si>
  <si>
    <t>Termometr lekarski  elektroniczny</t>
  </si>
  <si>
    <t>Prześcieradło flizelinowe rozm. 210 x 160 cm</t>
  </si>
  <si>
    <t>Staza wielorazowa z automatyczną zapinką, bezlateksowa, dla dorosłych</t>
  </si>
  <si>
    <t>Podkład medyczny 50x50cm bibułowo-foliowy, na rolce, do odrywania pojedynczych arkuszy z zaznaczoną perforacją. Dł. materiału na rolce 50m. Kolor zielony lub niebieski</t>
  </si>
  <si>
    <t>Pojemnik na odpady medyczne 30l wykonany z tworzywa sztucznego o wymiarach: szer. 30cm, dł. 40cm, wys. 39cm z dwoma uchwytami bocznymi, ze wskaźnikiem maksymalnego napełnienia umieszczonym na zewnątrz pojemnika oraz hermetycznie uszczelnioną pokrywą przy użyciu stałego kleju na całym jej obwodzie z wygodnym uchwytem na środku. Kolor czerwony. Oznakowany zgodnie z obowiązującymi przepisami, z metryczką (naklejką) do identyfikacji z naniesionymi danymi wytwórcy odpadów.</t>
  </si>
  <si>
    <t>Pulsoksymetry napalcowe – wyrób medyczny</t>
  </si>
  <si>
    <t>Staza do pobierania krwi, jednorazowego użytku wykonana z szerokiego rozciągliwego paska termoplastycznego elastomeru, perforowana, płaska, rolka 25 szt.</t>
  </si>
  <si>
    <t>Trenażer  oddechu min, trzy komory, w tym  komory o wielkości przepływu powietrza 600/900/1200 cm³/sek</t>
  </si>
  <si>
    <t>rolek</t>
  </si>
  <si>
    <t>`</t>
  </si>
  <si>
    <t>Elastyczna siatka opatrunkowa typu Codofix (tułów) pakowana po 1m – Nr 8</t>
  </si>
  <si>
    <t>Kompresy gazowe jałowe, 17-nitkowe, min. 8 warstwowe,  7,5cm x 7,5cm opakowanie x 5 szt. x 20 szt</t>
  </si>
  <si>
    <t>Kompresy gazowe niejałowe, 13 nitkowe, min. 8 warstwowe, 7,5cm x 7,5cm x 100szt.</t>
  </si>
  <si>
    <t>Lignina płaty 40cm x 60 cm – bielona  a 5 kg</t>
  </si>
  <si>
    <t>Opaska dziana wiskozowa 4m x 10cm,  w opakowaniu   papierowym lub foliowym</t>
  </si>
  <si>
    <t>Opaska uniwersalna, elastyczna tkana z zap. 5m x 12cm x 1 szt.</t>
  </si>
  <si>
    <t>Opaska uniwersalna, elastyczna tkana z zap. 5m x 15 cm x 1 szt</t>
  </si>
  <si>
    <t xml:space="preserve">Plaster na tkaninie 5m x 2,5cm x 12 szt </t>
  </si>
  <si>
    <t>Plaster na tkaninie z opatrunkiem 1m x 6cm</t>
  </si>
  <si>
    <t>Plaster włókninowy (przylepiec chirurgiczny) 10m x 5cm</t>
  </si>
  <si>
    <t>Plaster włókninowy (przylepiec chirurgiczny) 10m x 10cm</t>
  </si>
  <si>
    <t>Plaster włókninowy (przylepiec chirurgiczny) 10m x 15cm</t>
  </si>
  <si>
    <t>Plaster włókninowy 7,2 cm x 5 ,0 cm  , jałowy do oklejania kaniul  na kleju  hypoalergicznym –akrylowym x 100 szt</t>
  </si>
  <si>
    <t>Chusta trójkątna bawełniana x 1 szt.</t>
  </si>
  <si>
    <t>Serweta z włókniny foliowanej jałowa 60 x 50cm   z otworem owalnym 8 x 6 cm z przylepcem pakowana pojedynczo (włóknina dwuwarstwowa z zewnętrzną warstwą chłonną)</t>
  </si>
  <si>
    <t>Serweta z włókniny foliowanej, jałowa 90 x 75cm +/- 10cm</t>
  </si>
  <si>
    <t>Śliniaki z kieszonką dla dorosłych op. x 50 szt</t>
  </si>
  <si>
    <t>Kompresy chłonne,  jałowe 10 x 20 cm  o dużej chłonności i działaniu wyściełającym x 25 szt.</t>
  </si>
  <si>
    <t xml:space="preserve">Serweta z włókniny foliowej jałowa 130 x 90 cm +/- 10 cm z otworem do 8 cm z przylepcem pakowane pojedynczo (włóknina dwuwarstwowa z zewn. warstwą chłonną) </t>
  </si>
  <si>
    <t xml:space="preserve">Elastyczna siatka opatrunkowa typu CODOFIX (ramię, stopa, kolano, podudzie) pakowana po 25m  </t>
  </si>
  <si>
    <t>Wielowarstwowe tampony z watoliny celulozowej bielone, wysokochłonne, łatwo odrywalne, niepylące, w nawoju na rolce 4cm x 5cm, 8 warstwowe pakowane 2 x 500szt = 1op.</t>
  </si>
  <si>
    <t>Plaster włókninowy, jałowy, pooperacyjny  z chłonnym wkładem 20 x 10 cm. x 25 szt</t>
  </si>
  <si>
    <t>Plaster włókninowy , jałowy, pooperacyjny  z chłonnym wkładem 15 x 8 cm x 30 szt</t>
  </si>
  <si>
    <t>Opatrunek foliowy  poliuretanowy , samoprzylepny, jałowy 10cm x 12cm x 100 szt</t>
  </si>
  <si>
    <t xml:space="preserve">Opatrunek foliowy poliuretanowy, z ramka , z wycięciem U samoprzylepny, jałowy 6cm x 7cm x 100 szt </t>
  </si>
  <si>
    <t xml:space="preserve">Opatrunek z gazy nasączonej parafiną, nieprzylepny, jałowy 10 x 10cm x 10 szt. </t>
  </si>
  <si>
    <t>Opatrunek z gazy nasączony parafiną, nieprzylepny, jałowy 15cm x 20cm  +/-2cm x 10 szt</t>
  </si>
  <si>
    <t>Kompresy chłonne ,jałowe 20 x 25 cm o dużej chłonności i działaniu wyściełającym x 15 szt</t>
  </si>
  <si>
    <t>Kompres żelowy zimno/ciepło wykonany z mocnej, nietoksycznej folii. Żelowy wkład składający się z wody i karboksymetylocelulozy. Kompres hipoalergiczny. Rozmiar 13cm x 14 cm+/-2cm</t>
  </si>
  <si>
    <t>Kompres żelowy zimno/ciepło wykonany z mocnej, nietoksycznej folii. Żelowy wkład składający się z wody i karboksymetylocelulozy. Kompres hipoalergiczny. Rozmiar 16 cm x 26 cm+/-2cm</t>
  </si>
  <si>
    <t>Opaska elastyczna samoprzylepna kohezyjna              4 m x 8 cm</t>
  </si>
  <si>
    <t>Dwuczęściowy stabilizator złożony z części mocowanej do skóry i części mocującej dren do stabilizacji różnego rodzaju drenów i cewników. Cześć stabilizatora mocowana do skóry wykonana z włókniny. Część mocująca dren jest zintegrowana z częścią przyklejaną do skóry i posiada dodatkowy przylepiec – niebieski rzep. Pokryty hypoalergicznym klejem. Przylepiec niejałowy 9 cm x 4 cm - opakowanie x 50 szt .</t>
  </si>
  <si>
    <t>Opatrunek przeźroczysty z folii PU do zabezpieczenia kaniul obwodowych i cewników do żył centralnych, z wycięciem umożliwiającym dopasowanie opatrunku do założonej kaniuli z systemem aplikacji typu ramka ze skrzydełkami wzmocnionymi od wewnątrz z dwoma paskami mocującymi z włókniny z klejem akrylowym nakładanym metodą ciągłą. Opakowanie papier – papier , I klasa sterylna rozmiar 5 x 6 cm  -opakowanie x100 szt</t>
  </si>
  <si>
    <t>Opatrunek przeźroczysty z folii PU do zabezpieczenia kaniul obwodowych i cewników do żył centralnych, z wycięciem umożliwiającym dopasowanie opatrunku do założonej kaniuli z systemem aplikacji typu ramka ze skrzydełkami wzmocnionymi od wewnątrz z dwoma paskami mocującymi z włókniny z klejem akrylowym nakładanym metodą ciągłą. Opakowanie papier – papier , I klasa sterylna rozmiar 9 x 7,2 cm cm- opakowanie x 100 szt</t>
  </si>
  <si>
    <t xml:space="preserve">Opatrunek przeźroczysty z folii PU do zabezpieczenia kaniul obwodowych i cewników do żył centralnych, z wycięciem umożliwiającym dopasowanie opatrunku do założonej kaniuli z systemem aplikacji typu ramka, z jedną taśmą do opisu, ze skrzydełkami wzmocnionymi od wewnątrz włókniną , ze wzmocnionym obrzeżem włókniną , z dwoma paskami mocującymi z  włókniny , z klejem akrylowym nakładanym metodą ciągłą. Opakowanie papier- papier, I klasa sterylna rozmiar 8,5 cm x  11,5 cm – opakowanie x100 szt </t>
  </si>
  <si>
    <t xml:space="preserve">Opatrunek foliowy  poliuretanowy , samoprzylepny, jałowy 10cm x 25cm – opakowanie x 25 szt </t>
  </si>
  <si>
    <t xml:space="preserve">Samoprzylepny opatrunek hydrokoloidowy z CMC i alginianem wapnia do zaopatrywania ran ; 3- częściowy system foliiochronnych zapewniający aseptyczną aplikację półprzepuszczalna poliuretanowa warstwa zewnetrzna z siatką umożliwiającą monitorowanie stany rany i ocenę zmiany opatrunku. Brak zawartości pektyn, alergenów takich jak lateks, kalafonia, oraz odzwierzęcych produktów takich jak żelatyna rozmiar 10 cm x 10 cm x 1 szt </t>
  </si>
  <si>
    <t>Samoprzylepny opatrunek hydrokoloidowy z CMC i alginianem wapnia do zaopatrywania ran ; 3- częściowy system foliiochronnych zapewniający aseptyczną aplikację półprzepuszczalna poliuretanowa warstwa zewnetrzna z siatką umożliwiającą monitorowanie stany rany i ocenę zmiany opatrunku. Brak zawartości pektyn, alergenów takich jak lateks, kalafonia, oraz odzwierzęcych produktów takich jak żelatyna rozmiar 15 cm x 15 cm x 1 szt</t>
  </si>
  <si>
    <t>Sterylny, bezbarwny, bezpostaciowy żel hydrokoloidowy z alginianem wapnia do autolitycznego oczyszczania oraz utrzymywania wilgotnego środowiska leczenia w ranach. Wskazany w leczeniu ran martwiczych lub z oddzielającą się tkanką martwiczą. Tuba z harmonijkowym aplikatorem do bezpośredniej aplikacji na ranę – 15 g</t>
  </si>
  <si>
    <t>Gaza jałowa,  kopertowa,17-nitkowa, 1m2 –  pakowana w opakowanie zewnętrzne papier- folia</t>
  </si>
  <si>
    <t>Przylepiec uniwersalny wzmocniony włókniną z mikroperforacjami na całej długości i szerokości ułatwiającymi dzielenie bez użycia nożyczek, na rolce, z klejem akrylowym, niejałowy, pakowany w kartonik po 12 szt,  rozmiar 9-10m x 2,5cm</t>
  </si>
  <si>
    <t xml:space="preserve">Opatrunek wyspowy , chirurgiczny, samoprzylepny, wykonany z hydrofobowej włókniny z mikroperforacjami umożliwiającymi  wymianę gazową , posiadający wkład chłonny z wiskozy i poliestru powleczony siateczką z polietylenu zapobiegająca przywieraniu do rany. Opatrunek z przecięciem i otworem O, do zabezpieczenia drenów, opatrunek posiada tylne zabezpieczenie z papieru silikonowanego. Opakowanie papier- papier. 9cm x 10 cm- opakowanie x 30 szt </t>
  </si>
  <si>
    <t>Nieprzylepny opatrunek z pianki poliuretanowej o strukturze trójwymiarowej umożliwiającej pionowe pochłanianie i zatrzymywanie wysięku oraz dokładne dopasowanie do dna rany . Zewnętrzna część opatrunku wykonana z półprzepuszczalnego poliuretanu. Brzegi opatrunku ścienione w celu zminimalizowania odciśnięć na skórze, wskazany w zakresie ran z wysiękiem średnim i obfitym, rozmiar  10cm x 10 cm  x 1 szt</t>
  </si>
  <si>
    <t>Nieprzylepny opatrunek z pianki poliuretanowej o strukturze trójwymiarowej umożliwiającej pionowe pochłanianie i zatrzymywanie wysięku oraz dokładne dopasowanie do dna rany . Zewnętrzna część opatrunku wykonana z półprzepuszczalnego poliuretanu. Brzegi opatrunku ścienione w celu zminimalizowania odciśnięć na skórze, wskazany w zakresie ran z wysiękiem średnim i obfitym, rozmiar  15cm x 15 cm  x 1sztuka</t>
  </si>
  <si>
    <t>Sterylny, nieprzywierający opatrunek wykonany ze specjalnej siatki o otwartej strukturze, nasączony 2x większą ilością medycznego miodu Manuka, oznaczony certyfikatem CMH, przeznaczony do leczenia ran w środowisku wilgotnym, leczenia owrzodzeń , odleżyn, oparzeń owrzodzeń stopy cukrzycowej, ran chirurgicznych w rozmiarze 10 cm x 12,5 cm  x 1 szt</t>
  </si>
  <si>
    <t>Sterylny medyczny miód Manuka w tubce oznaczony certyfikatem CMH – 14,2 g</t>
  </si>
  <si>
    <t>zestawy</t>
  </si>
  <si>
    <t xml:space="preserve">Uwaga : </t>
  </si>
  <si>
    <t>Zamawiający  wymaga Deklaracji Zgodności UE</t>
  </si>
  <si>
    <t>Adapter typu Luer z zaworem (lub inne równoważne rozwiązanie technologiczne)</t>
  </si>
  <si>
    <t>Probówka surowica - obj. pobrania 2-4 ml.</t>
  </si>
  <si>
    <t>Probówka surowica - obj. pobrania 5-7 ml</t>
  </si>
  <si>
    <t>Probówka heparyna - obj. pobrania 2-3 ml</t>
  </si>
  <si>
    <t>Probówka morfologia EDTA - obj. pobrania     2-3ml</t>
  </si>
  <si>
    <t>Probówka koagulacyjna - obj. pobrania 1,5-3 ml</t>
  </si>
  <si>
    <t>Uchwyty jednorazowe, systemowe z gwintem do połączenia z igłami systemowymi oraz adapterami typu Luer</t>
  </si>
  <si>
    <t xml:space="preserve">Igła motylkowa do pobrań krwi na posiew rozmiar 0,8 mm z zabezpieczeniem przeciwzakłuciowym ostrza z uchwytem jedn.- zestaw jałowy </t>
  </si>
  <si>
    <t>Igła systemowa 0,8 automat</t>
  </si>
  <si>
    <t xml:space="preserve">Igła systemowa 0,9 automat </t>
  </si>
  <si>
    <t>Igły systemowe z gwintem nr 0,8 mm oraz z zabezpieczeniem  przeciwzakłuciowym ostrza po  pobraniu krwi, umieszczonym na korpusie igły w jednej linii z ostrzem</t>
  </si>
  <si>
    <t>Strzykawka Luer- Lock o objętości 3 ml , do pobrań krwi tętniczej i żylnej z samowentylującą membraną umożliwiającą napływ krwi bez użycia tłoka. Strzykawka z napyloną heparyną litową zbalansowaną wapniem w ilości 80 IU. Zestaw wyposażony w igłę 22G oraz korek typu Hemogard zapobiegający kontaminacji PO2.  Z zalecaną objętość pobrania 1,6 ml.</t>
  </si>
  <si>
    <t>Wymagania dotyczące probówek:</t>
  </si>
  <si>
    <r>
      <t>1)</t>
    </r>
    <r>
      <rPr>
        <sz val="7"/>
        <color theme="1"/>
        <rFont val="Times New Roman"/>
        <family val="1"/>
        <charset val="238"/>
      </rPr>
      <t xml:space="preserve">       </t>
    </r>
    <r>
      <rPr>
        <sz val="9"/>
        <color theme="1"/>
        <rFont val="Times New Roman"/>
        <family val="1"/>
        <charset val="238"/>
      </rPr>
      <t xml:space="preserve">Probówki plastikowe </t>
    </r>
  </si>
  <si>
    <r>
      <t xml:space="preserve">2)    Probówki  do koagulologii  z minimalną przestrzenią martwą od  0,5 ml  – max 1,0 ml – </t>
    </r>
    <r>
      <rPr>
        <b/>
        <sz val="9"/>
        <color theme="1"/>
        <rFont val="Times New Roman"/>
        <family val="1"/>
        <charset val="238"/>
      </rPr>
      <t>w celu potwierdzenia  parametru granicznego Zamawiający może wezwać Wykonawcę do dostarczenia  5 szt próbek .</t>
    </r>
  </si>
  <si>
    <t>3)    Uchwyty jednorazowe kompatybilne z butelkami na posiew BD Bactec</t>
  </si>
  <si>
    <t>4)    Uchwyty jednorazowe systemowe z gwintem do połączenia z igłami systemowymi oraz z adapterem typu Luer</t>
  </si>
  <si>
    <r>
      <t>UWAGA:</t>
    </r>
    <r>
      <rPr>
        <sz val="12"/>
        <color theme="1"/>
        <rFont val="Times New Roman"/>
        <family val="1"/>
        <charset val="238"/>
      </rPr>
      <t xml:space="preserve"> </t>
    </r>
  </si>
  <si>
    <t>- Zgodnie z zaleceniami Normy CLSI H1-A5 pkt. 5.1., która stwierdza, iż w przypadku używania elementów systemu pochodzących od różnych producentów obowiązek    potwierdzenia ich kompatybilności spoczywa na użytkowniku („user must validate” a nie wystarczy tylko przyjąć oświadczenie dostawcy); Zamawiający wymaga aby wszystkie elementy systemu do próżniowego pobierania krwi pochodziły od jednego producenta.</t>
  </si>
  <si>
    <t>- Wykonawca w trakcie trwania umowy zobowiązany jest do przeprowadzenia  bezpłatnego szkolenia personelu z zakresu  fazy  przed laboratoryjnej</t>
  </si>
  <si>
    <t>Pieluchomajtki  dla dorosłych,, dzienne’’, wykonane z paroprzepuszczalnego laminatu na całej powierzchni produktu . Posiadające dwa elastyczne ściągacze taliowe – w przedniej i tylnej części pieluchomajtek, podwójne, dwuwarstwowe elastyczne przylepcorzepy, podwójnie zabezpieczone przed wyciekiem dzięki osłonkom umieszczonym wzdłuż osi podłużnej pieluchy, skierowanym na zewnątrz i zewnętrznym rozciągliwym falbanką w pachwinach. Indykator wilgotności w postaci dwóch żółtych pasków kleju zmieniających kolor pod wpływem cieczy. Podwójny wkład chłonny z antybakteryjnym superabsorbentem z właściwością neutralizacji nieprzyjemnego zapachu, Wyrób nie może zawierać elementów lateksowych.  Minimalna chłonność wyrobu wg metody ISO 11948-1 – 2600g, średnia retencja mierzona wg NAFC 700g. Oznakowanie zgodne z ustawą o wyrobach medycznych i opakowanie x 30 szt Opakowanie a 30 szt. Rozmiar L -  obwód bioder   100-150 cm.</t>
  </si>
  <si>
    <t>Pieluchomajtki  dla dorosłych,, dzienne’’, wykonane z paroprzepuszczalnego laminatu na całej powierzchni produktu . Posiadające dwa elastyczne ściągacze taliowe – w przedniej i tylnej części pieluchomajtek, podwójne, dwuwarstwowe elastyczne przylepcorzepy, podwójnie zabezpieczone przed wyciekiem dzięki osłonkom umieszczonym wzdłuż osi podłużnej pieluchy, skierowanym na zewnątrz i zewnętrznym rozciągliwym falbanką w pachwinach. Indykator wilgotności w postaci dwóch żółtych pasków kleju zmieniających kolor pod wpływem cieczy. Podwójny wkład chłonny z antybakteryjnym superabsorbentem z właściwością neutralizacji nieprzyjemnego zapachu, Wyrób nie może zawierać elementów lateksowych.  Minimalna chłonność wyrobu wg metody ISO 11948-1 – 2300g, średnia retencja mierzona wg NAFC 650g. Oznakowanie zgodne z ustawą o wyrobach medycznych i opakowanie x 30 szt Opakowanie a 30 szt. Rozmiar- M-  obwód bioder  75-110 cm.</t>
  </si>
  <si>
    <t>Pieluchomajtki  dla dorosłych,, nocne’’, wykonane z paroprzepuszczalnego laminatu na całej powierzchni produktu . Posiadające dwa elastyczne ściągacze taliowe – w przedniej i tylnej części pieluchomajtek, podwójne, dwuwarstwowe elastyczne przylepcorzepy, podwójnie zabezpieczone przed wyciekiem dzięki osłonkom umieszczonym wzdłuż osi podłużnej pieluchy, skierowanym na zewnątrz i zewnętrznym rozciągliwym falbanką w pachwinach. Indykator wilgotności w postaci dwóch żółtych pasków kleju zmieniających kolor pod wpływem cieczy. Podwójny wkład chłonny z antybakteryjnym superabsorbentem z właściwością neutralizacji nieprzyjemnego zapachu, Wyrób nie może zawierać elementów lateksowych.  Minimalna chłonność wyrobu wg metody ISO 11948-1 –3200g, średnia retencja mierzona wg NAFC 1150g. Oznakowanie zgodne z ustawą o wyrobach medycznych i opakowanie x 30 szt Opakowanie a 30 szt. Rozmiar L -  obwód bioder   100-150 cm.</t>
  </si>
  <si>
    <t>Pieluchomajtki  dla dorosłych,, dzienne’’, wykonane z paroprzepuszczalnego laminatu na całej powierzchni produktu . Posiadające dwa elastyczne ściągacze taliowe – w przedniej i tylnej części pieluchomajtek, podwójne, dwuwarstwowe elastyczne przylepcorzepy, podwójnie zabezpieczone przed wyciekiem dzięki osłonkom umieszczonym wzdłuż osi podłużnej pieluchy, skierowanym na zewnątrz i zewnętrznym rozciągliwym falbanką w pachwinach. Indykator wilgotności w postaci dwóch żółtych pasków kleju zmieniających kolor pod wpływem cieczy. Podwójny wkład chłonny z antybakteryjnym superabsorbentem z właściwością neutralizacji nieprzyjemnego zapachu, Wyrób nie może zawierać elementów lateksowych.  Minimalna chłonność wyrobu wg metody ISO 11948-1 – 2600g, średnia retencja mierzona wg NAFC 700g. Oznakowanie zgodne z ustawą o wyrobach medycznych i opakowanie x 30 szt Opakowanie a 30 szt. Rozmiar XL -  obwód bioder  130-170 cm</t>
  </si>
  <si>
    <t>Pieluchomajtki  dla dorosłych,, nocne’’, wykonane z paroprzepuszczalnego laminatu na całej powierzchni produktu . Posiadające dwa elastyczne ściągacze taliowe – w przedniej i tylnej części pieluchomajtek, podwójne, dwuwarstwowe elastyczne przylepcorzepy, podwójnie zabezpieczone przed wyciekiem dzięki osłonkom umieszczonym wzdłuż osi podłużnej pieluchy, skierowanym na zewnątrz i zewnętrznym rozciągliwym falbanką w pachwinach. Indykator wilgotności w postaci dwóch żółtych pasków kleju zmieniających kolor pod wpływem cieczy. Podwójny wkład chłonny z antybakteryjnym superabsorbentem z właściwością neutralizacji nieprzyjemnego zapachu, Wyrób nie może zawierać elementów lateksowych.  Minimalna chłonność wyrobu wg metody ISO 11948-1 – 3200g, średnia retencja mierzona wg NAFC 1150g. Oznakowanie zgodne z ustawą o wyrobach medycznych i opakowanie x 30 szt Opakowanie a 30 szt. Rozmiar XL -  obwód bioder  130-170</t>
  </si>
  <si>
    <t xml:space="preserve">Wkładki urologiczne dla kobiet, anatomiczny kształt, oddychająca warstwa zewnętrzna, wkład chłonny z pulpy celulozowej z antybakteryjnym superabsorbentem , szeroki pasek klejowy ułatwiający mocowanie do bielizny. Chłonność min 650 g , </t>
  </si>
  <si>
    <t xml:space="preserve">Wkładki urologiczne dla mężczyzn miękkie fałdy górne, oddychająca warstwa zewnętrzna, układ chłonny z antybakteryjnym superabsorbentem, szeroki pas klejony, chłonność wkładki min. 820 g, </t>
  </si>
  <si>
    <t xml:space="preserve">Podkład higieniczny 90cm x 60cm +/-5cm z chłonnym wkładem nie mniej niż 1750 g , zewnętrzna warstwa z nieprzepuszczalnej folii </t>
  </si>
  <si>
    <t>Dotyczy pozycji :   1 ,2, 3, 4, 5    W celu potwierdzenia spełnienia wymogów określonych w opisie przedmiotu zamówienia Zamawiający prosi o dołączenie do oferty karty danych technicznych wystawionej przez producenta  .</t>
  </si>
  <si>
    <t>Ręczny resuscytator dla dorosłych, jednorazowy, niesterylny, objętość 1600 ml ( +/- 200ml ), bez lateksu. W zestawie min. resuscytator, maska nr 5, worek, rezerwuar tlenu, przewód tlenowy o długości ok. 210 cm</t>
  </si>
  <si>
    <t xml:space="preserve">Maska anestetyczna nr 4 z ukształtowanym zgodnie z budową anatomiczną twarzy, pompowanym za pomocą zaworu mankietem. Przezroczyste sklepienie umożliwia kontrolę wzrokową. Bez zawartości lateksu i ftalanów. </t>
  </si>
  <si>
    <t>Kleszcze Pean odgięte 20 cm jałowe, pakowane pojedynczo</t>
  </si>
  <si>
    <t>Kleszcze Pean odgięte 14 cm jałowe, pakowane pojedynczo</t>
  </si>
  <si>
    <t>Igłotrzymacz 16 cm jałowy, pakowane pojedynczo</t>
  </si>
  <si>
    <t>Nożyczki do zdejmowania szwów  11 cm jałowe, pakowane pojedynczo</t>
  </si>
  <si>
    <t>Pęseta anatomiczna prosta 16 cm jałowa, pakowane pojedynczo</t>
  </si>
  <si>
    <t>Nożyczki chirurgiczne odgięte 17 cm jałowe, pakowane pojedynczo</t>
  </si>
  <si>
    <t>Nożyczki do opatrunków 20 cm , pakowane pojedynczo</t>
  </si>
  <si>
    <t>Nożyczki do opatrunków 14 cm, pakowane pojedynczo</t>
  </si>
  <si>
    <t>Podwieszka pod głowę 54cm x 15cm</t>
  </si>
  <si>
    <t>Okulary ochronne do laseroterapii</t>
  </si>
  <si>
    <t>Elastyczny pas rzepowy do mocowania elektrod zabiegowych 150cm x10cm</t>
  </si>
  <si>
    <t>Elastyczny pas rzepowy do mocowania elektrod zabiegowych 40cm x 8cm</t>
  </si>
  <si>
    <t>Podwieszka kolanowa 57cm x 8cm</t>
  </si>
  <si>
    <t>Linka 2450mm z jednym bloczkiem</t>
  </si>
  <si>
    <t>Linka 2450 mm z dwoma bloczkami</t>
  </si>
  <si>
    <t>Piłka rehabilitacyjna / gimnastyczna śr. 75cm</t>
  </si>
  <si>
    <t>Elektrody płaskie 6cm x 6cm</t>
  </si>
  <si>
    <t>Elektrody płaskie 7cm x 7cm</t>
  </si>
  <si>
    <t>Elektrody płaskie 12cm x 8cm</t>
  </si>
  <si>
    <t>Podkłady gąbkowe do elektrod (gąbka wiskozowa) podciśnieniowych VACUUM Ø60mm</t>
  </si>
  <si>
    <t>Pokrowiec wiskozowy 10cm x 10cm</t>
  </si>
  <si>
    <t>Pokrowiec wiskozowy 8cm x 8cm</t>
  </si>
  <si>
    <t>Pokrowiec wiskozowy 12cm x 8cm</t>
  </si>
  <si>
    <t xml:space="preserve">Taśma typu Thera Band </t>
  </si>
  <si>
    <t>Podwieszka dwustawowa</t>
  </si>
  <si>
    <t>Szczoteczki cytologiczne
•	Jednorazowego użytku bronchofiberoskopowe, z osłonką,
•	 długość robocza 1100 – 1200 mm
•	plastikowa rurka i metalowa główka dla bezpiecznego poboru
•	do endoskopów o kanale roboczym powyżej 2,0 mm
•	sterylne pojedyncze opakowania</t>
  </si>
  <si>
    <t>Kleszczyki bopsyjne łyżeczki owalne, uchylne
jednorazowe, dostosowane do kanału biopsyjnego bronchofiberoskopu Pentax EB-19 J10, średnica kanału 2,2 mm, długość robocza długość robocza 1100 -1200 mm</t>
  </si>
  <si>
    <t>Kleszczyki biopsyjne łyżeczki owalne
jednorazowe, dostosowane do kanału biopsyjnego gastrofiberoskopu Olympus GIFQ 165, średnica kanału 2,4 do 2,8 mm, długość robocza 1550 mm – 1800 mm</t>
  </si>
  <si>
    <t>Jednorazowa szczoteczka do czyszczenia kanałów
Jednorazowa, dostosowane do kanału biopsyjnego gastrofiberoskopu Olympus GIFQ 165, średnica kanału 2,4 do 2,8 mm, długość robocza 1500 mm – 1800 mm</t>
  </si>
  <si>
    <t xml:space="preserve">·Szczotka do mycia gniazd zaworów endoskopowych
•	Dwustronnie zakończone szczotki z częścią roboczą o różnych długościach i średnicach 
•	dopasowanych do dowolnej średnicy portów i zakończeń kanału endoskopu. </t>
  </si>
  <si>
    <t>Ustniki jednorazowe
Standardowe ustniki z gumką, do wszystkich endoskopów górnych odcinków przewodu pokarmowego, wymiary otworu głównego 22 mm x 27 mm</t>
  </si>
  <si>
    <t xml:space="preserve">Uszczelka wlotowa OF-B190
Niesterylna, dostosowane do bronchofiberoskopu Pentax EB-19 J10, </t>
  </si>
  <si>
    <t xml:space="preserve">Jednorazowy zawór regulacyjny odsysania OF-B205
Jednorazowego użytku , dostosowane do kanału biopsyjnego bronchofiberoskopu Pentax EB-19 J10, </t>
  </si>
  <si>
    <t>Kleszczyki bopsyjne łyżeczki owalne, uchylne
jednorazowe, dostosowane do kanału biopsyjnego bronchofiberoskopu Pentax EB-19 J10, średnica kanału 2,2 mm, średnica kleszczyków 1,5 – 1.8 mm, długość robocza 1200 mm</t>
  </si>
  <si>
    <t>Basen sanitarny pozwalający na załatwianie potrzeb fizjologicznych w pozycji leżącej lub pół siedzącej, przeznaczony do użytku w placówkach służby zdrowia oraz do użytku domowego, z zamknięciem, o pojemności 3000 ml. Wykonany z tworzywa sztucznego (plastiku) pozwalającego na mycie powszechnie dostępnymi środkami czyszczącymi. Wyrób można sterylizować w atmosferze suchego powietrza do temp. 130 ºC oraz autoklawie w atmosferze sprężonej pary wodnej w temp. 126 ºC.</t>
  </si>
  <si>
    <t>Kaczka szpitalna męska:
Naczynie sanitarne do zbierania moczu u chorego leżącego, przeznaczone do użytku dla mężczyzn, z zamknięciem, o pojemności 800-1000 ml (z podziałką w ml). Wykonane 
z tworzywa sztucznego umożliwiającego dezynfekcję preparatami stosowanymi 
w placówkach służby zdrowia. Wyrób można sterylizować w atmosferze suchego powietrza do temp. 130 ºC oraz autoklawie w atmosferze sprężonej pary wodnej w temp. 126 ºC.
Kaczka szpitalna damska: 
Naczynie sanitarne do zbierania moczu u chorego leżącego, przeznaczone do użytku dla kobiet, z otworem owalnym o zaokrąglonych brzegach, o pojemności 800 – 1000 ml 
(z podziałką w ml). Wykonane z tworzywa sztucznego umożliwiającego dezynfekcję preparatami stosowanymi w placówkach służby zdrowia. Wyrób można sterylizować 
w atmosferze suchego powietrza do temp. 130 ºC oraz autoklawie w atmosferze sprężonej pary wodnej w temp. 126 ºC.</t>
  </si>
  <si>
    <t>Miska nerkowata
Miska nerkowata wykonana ze stali nierdzewnej, medycznej o grubości min. 0,5 mm               i wymiarach 220 mm (+/- 20mm) – 50% ilości dostarczanego towaru oraz 280 (+/- 20 mm) cm – 50% ilości dostarczanego towaru. Miska wielokrotnego użytku z możliwością sterylizacji 
i dezynfekcji.</t>
  </si>
  <si>
    <t>Plastikowy kubek-pojnik dla chorych o pojemności 200 ml z 2 przykrywkami:
Mały otwór: przykrywka przeznaczona do pojenia np. wodą, herbatą.
Duży otwór: przykrywka odpowiednia do podawania płynów bardziej gęstych i pokarmów takich jak np. zupy.
Możliwy do dezynfekcji termicznej temp. 90 stopni Celsjusza w zmywarce przemysłowej.</t>
  </si>
  <si>
    <t>Podkłady do materaców pneumatycznego przeciwodleżynowego zmiennociśnieniowego typu „Bąbelkowego”. Wymiary po napompowaniu: 200cm x 90cm x 7 cm (plus min. dwie specjalne wypustki służące do podłożenia pod materac znajdujący się na łóżku). Maksymalne obciążenie: min. 135kg. Podkłady kompatybilne z posiadanymi przez Zamawiającego pompami do materacy AR-921</t>
  </si>
  <si>
    <t>Materac pneumatyczny przeciwodleżynowego zmiennociśnieniowego typu „Bąbelkowego”. Wymiary po napompowaniu: 200cm x 90cm x 7 cm (plus min. dwie specjalne wypustki służące do podłożenia pod materac znajdujący się na łóżku). Maksymalne obciążenie: min. 135kg. wraz pomką</t>
  </si>
  <si>
    <t>Pakiet nr 2 – Przyrządy, kaniule, igły, strzykawki, rękawice  i drobny sprzęt medyczny</t>
  </si>
  <si>
    <t>Pakiet nr 3: Sprzęt pomocniczy</t>
  </si>
  <si>
    <t>Pakiet nr 5   Materiały opatrunkowe</t>
  </si>
  <si>
    <t>Pakiet nr 6  Próżniowy system pobierania krwi, gazometria</t>
  </si>
  <si>
    <t>Pakiet nr 7  Pieluchomajtki, wkładki, podkłady</t>
  </si>
  <si>
    <t>Pakiet nr 8:  Sprzęt dla Oddziału Pulmonologicznego</t>
  </si>
  <si>
    <t>Pakiet nr 9: Wyposażenie dla Działu Rehabilitacji</t>
  </si>
  <si>
    <t>Pakiet nr 10: Sprzęt endoskopowy do Pracowni badań Endoskopowych II</t>
  </si>
  <si>
    <t>Pakiet nr 20:  Sprzęt dla Poradni Pulmonologicznej III</t>
  </si>
  <si>
    <t>Pakiet nr 22: Wyroby medyczne – baseny i kaczki szpitalne</t>
  </si>
  <si>
    <t xml:space="preserve">Pakiet nr 23: Materace pneumatyczne przeciwodleżynowe zmiennociśnieniowe </t>
  </si>
  <si>
    <t>Kaniula do długotrwałych wlewów dożylnych wykonana z FEP, ze skrzydełkami, z zastawką antyzwrotną, posiadająca min. 4 paski radiocieniujące, ze standardowym korkiem portu bocznego. Korpus kaniuli kodowany kolorystycznie zależnie od rozmiaru. Sterylna, nietoksyczna, niepirogenna. Opakowanie jednostkowe gwarantujące bezpieczeństwo przed rozszczelnieniem i przypadkowym uszkodzeniem. Rozmiar:22G 0,8x25mm, przepływ 38ml/min., 20G 1,0x32mm, przepływ 64ml/min., 18G 1,2x38mm, przepływ 105ml/min., 17G 1,5x45mm, przepływ 140ml/min.,16G 1,7x45mm, przepływ 200ml/min.</t>
  </si>
  <si>
    <t>Zestaw jałowy do oddziału szpitalnego :
Serweta chirurgiczna 2- warstwowa bibułowo- foliowa 75x 90 – 1 szt
Pęseta  plastikowa niebieska – 1 szt
Kompres z gazy 7,7 x 7,5 cm – 6 szt
Strzykawka 2-częściowaw opakowaniu papier- folia luer 5 ml – 1 szt
Strzykawka 2- częściowa w opakowaniu papier- folia luer 10 ml – 1 szt
Strzykawka 2- częściowa w opakowaniu papier- folia luer 20 ml – 1 szt
Igła iniekcyjna w opakowaniu papier- folia 0,8 x 40mmm- 3 szt
Ostrze chirurgiczne ze stali węglowej kompatybilnej z rękojeścią nr 11 – 2 szt
Pęseta anatomiczna – 1 szt
Nożyczki chirurgiczne IRIS proste rozmiar 11,5 – 1 szt
Kleszczyki naczyniowe ROCHESTER PEAN proste 18 cm – 1 szt
Kleszczyki naczyniowe ROCHESTER PEAN zakrzywione rozmiar 20 cm – 1 szt
Igłotrzymacz MAYO- HEGAR 15 cm- 1 szt
Miska nerkowa przeźroczysta niebieska z podziałką polipropylen, pojemność 800ml – 1 szt
Opatrunek z przecięciem i wycięciem ,,O’’</t>
  </si>
  <si>
    <t>Uwaga : Ze względu na rodzaj posiadanych pomp infuzyjnych tj.  typ MONO 20/50 firmy Kwapisz – w poz. 36 należy zaoferować strzykawki np. Becton Dickinson 20 ml- zgodnie z wymogami producentów tych pomp.
W celu potwierdzenia, że oferowane produkty odpowiadają wymaganiom przez Zamawiającego, Wykonawca złoży wraz z ofertą następujące przedmiotowe środki dowodowe:
- materiały informacyjne ( np. karty katalogowe , foldery, ulotki, badania lub inne materiały ) potwierdzające parametry zaoferowanych produktów – dotyczy zaznaczonych pozycji w kolumnie nr 11.
Wykonawca dołączy do oferty oświadczenie, że wszystkie oferowane produkty będące wyrobami medycznymi posiadają aktualne dokumenty dopuszczające do obrotu oraz spełniają wymagania ustawy z dnia 7 kwietnia 2022 r. o wyrobach medycznych ( Dz.U. z 2022 r. poz.974), jej przepisów przejściowych i wykonawczych oraz Rozporządzenia UE 2017/745 w sprawie wyrobów medycznych- MDR ( jeżeli prawo nakłada obowiązek posiadania takich dokumentów ) lub stosowne oświadczenie, iż do danego produktu nie stosuje się w/w przepisów. Jednocześnie Wykonawca zobowiązuje się na każde żądanie Zamawiającego po podpisaniu umowy do przedłożenia aktualnych kopii dokumentów świadczących o wymaganym dopuszczeniu do obrotu i stosowania w Polsce.</t>
  </si>
  <si>
    <t>Nazwa Producenta/nazwa produktu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</si>
</sst>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8" x14ac:knownFonts="1">
    <font>
      <sz val="11"/>
      <color theme="1"/>
      <name val="Aptos Narrow"/>
      <family val="2"/>
      <charset val="238"/>
      <scheme val="minor"/>
    </font>
    <font>
      <b/>
      <sz val="11"/>
      <color theme="1"/>
      <name val="Times New Roman"/>
      <family val="1"/>
      <charset val="238"/>
    </font>
    <font>
      <b/>
      <sz val="10"/>
      <color theme="1"/>
      <name val="Arial"/>
      <family val="2"/>
      <charset val="238"/>
    </font>
    <font>
      <sz val="10"/>
      <color theme="1"/>
      <name val="Times New Roman"/>
      <family val="1"/>
      <charset val="238"/>
    </font>
    <font>
      <b/>
      <sz val="9"/>
      <color rgb="FF000000"/>
      <name val="Times New Roman"/>
      <family val="1"/>
      <charset val="238"/>
    </font>
    <font>
      <b/>
      <sz val="9"/>
      <color theme="1"/>
      <name val="Times New Roman"/>
      <family val="1"/>
      <charset val="238"/>
    </font>
    <font>
      <b/>
      <sz val="10"/>
      <color rgb="FF000000"/>
      <name val="Times New Roman"/>
      <family val="1"/>
      <charset val="238"/>
    </font>
    <font>
      <sz val="7"/>
      <color theme="1"/>
      <name val="Times New Roman"/>
      <family val="1"/>
      <charset val="238"/>
    </font>
    <font>
      <sz val="11"/>
      <color theme="1"/>
      <name val="Times New Roman"/>
      <family val="1"/>
      <charset val="238"/>
    </font>
    <font>
      <sz val="10"/>
      <color theme="1"/>
      <name val="Aptos"/>
      <family val="2"/>
    </font>
    <font>
      <b/>
      <sz val="10"/>
      <color theme="1"/>
      <name val="Aptos"/>
      <family val="2"/>
    </font>
    <font>
      <sz val="8"/>
      <name val="Times New Roman"/>
      <family val="1"/>
      <charset val="238"/>
    </font>
    <font>
      <sz val="12"/>
      <color theme="1"/>
      <name val="Times New Roman"/>
      <family val="1"/>
      <charset val="238"/>
    </font>
    <font>
      <sz val="9"/>
      <color theme="1"/>
      <name val="Times New Roman"/>
      <family val="1"/>
      <charset val="238"/>
    </font>
    <font>
      <sz val="9"/>
      <color rgb="FF385623"/>
      <name val="Times New Roman"/>
      <family val="1"/>
      <charset val="238"/>
    </font>
    <font>
      <b/>
      <sz val="12"/>
      <color theme="1"/>
      <name val="Times New Roman"/>
      <family val="1"/>
      <charset val="238"/>
    </font>
    <font>
      <b/>
      <sz val="10"/>
      <color rgb="FF385623"/>
      <name val="Times New Roman"/>
      <family val="1"/>
      <charset val="238"/>
    </font>
    <font>
      <b/>
      <sz val="11"/>
      <color theme="1"/>
      <name val="Aptos Narrow"/>
      <family val="2"/>
      <scheme val="minor"/>
    </font>
  </fonts>
  <fills count="7">
    <fill>
      <patternFill patternType="none"/>
    </fill>
    <fill>
      <patternFill patternType="gray125"/>
    </fill>
    <fill>
      <patternFill patternType="solid">
        <fgColor rgb="FF9F9F9F"/>
        <bgColor indexed="64"/>
      </patternFill>
    </fill>
    <fill>
      <patternFill patternType="solid">
        <fgColor theme="1" tint="4.9989318521683403E-2"/>
        <bgColor indexed="64"/>
      </patternFill>
    </fill>
    <fill>
      <patternFill patternType="solid">
        <fgColor rgb="FFFFFF00"/>
        <bgColor indexed="64"/>
      </patternFill>
    </fill>
    <fill>
      <patternFill patternType="solid">
        <fgColor rgb="FF00B050"/>
        <bgColor indexed="64"/>
      </patternFill>
    </fill>
    <fill>
      <patternFill patternType="solid">
        <fgColor indexed="9"/>
        <bgColor indexed="26"/>
      </patternFill>
    </fill>
  </fills>
  <borders count="17">
    <border>
      <left/>
      <right/>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bottom style="medium">
        <color rgb="FF000000"/>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74">
    <xf numFmtId="0" fontId="0" fillId="0" borderId="0" xfId="0"/>
    <xf numFmtId="0" fontId="1" fillId="0" borderId="0" xfId="0" applyFont="1" applyAlignment="1">
      <alignment horizontal="right" vertical="center"/>
    </xf>
    <xf numFmtId="0" fontId="2" fillId="0" borderId="0" xfId="0" applyFont="1" applyAlignment="1">
      <alignment horizontal="left" vertical="center" indent="3"/>
    </xf>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vertical="center"/>
    </xf>
    <xf numFmtId="0" fontId="3" fillId="0" borderId="7" xfId="0" applyFont="1" applyBorder="1" applyAlignment="1">
      <alignment horizontal="center" vertical="center" wrapText="1"/>
    </xf>
    <xf numFmtId="164" fontId="8" fillId="0" borderId="3" xfId="0" applyNumberFormat="1" applyFont="1" applyBorder="1" applyAlignment="1">
      <alignment vertical="center" wrapText="1"/>
    </xf>
    <xf numFmtId="164" fontId="8" fillId="0" borderId="7" xfId="0" applyNumberFormat="1" applyFont="1" applyBorder="1" applyAlignment="1">
      <alignment vertical="center" wrapText="1"/>
    </xf>
    <xf numFmtId="0" fontId="0" fillId="0" borderId="4" xfId="0" applyBorder="1"/>
    <xf numFmtId="164" fontId="0" fillId="0" borderId="4" xfId="0" applyNumberFormat="1" applyBorder="1"/>
    <xf numFmtId="0" fontId="3" fillId="0" borderId="0" xfId="0" applyFont="1" applyAlignment="1">
      <alignment horizontal="center" vertical="center"/>
    </xf>
    <xf numFmtId="0" fontId="0" fillId="3" borderId="7" xfId="0" applyFill="1" applyBorder="1" applyAlignment="1">
      <alignment horizontal="center"/>
    </xf>
    <xf numFmtId="164" fontId="0" fillId="3" borderId="5" xfId="0" applyNumberFormat="1" applyFill="1" applyBorder="1" applyAlignment="1">
      <alignment horizontal="center"/>
    </xf>
    <xf numFmtId="164" fontId="8" fillId="4" borderId="3" xfId="0" applyNumberFormat="1" applyFont="1" applyFill="1" applyBorder="1" applyAlignment="1">
      <alignment vertical="center" wrapText="1"/>
    </xf>
    <xf numFmtId="10" fontId="8" fillId="4" borderId="3" xfId="0" applyNumberFormat="1" applyFont="1" applyFill="1" applyBorder="1" applyAlignment="1">
      <alignment vertical="center" wrapText="1"/>
    </xf>
    <xf numFmtId="0" fontId="0" fillId="4" borderId="0" xfId="0" applyFill="1"/>
    <xf numFmtId="164" fontId="1" fillId="0" borderId="5"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0" fillId="3" borderId="5" xfId="0" applyFill="1" applyBorder="1" applyAlignment="1">
      <alignment horizontal="center"/>
    </xf>
    <xf numFmtId="0" fontId="3" fillId="5" borderId="3"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7" xfId="0" applyFont="1" applyFill="1" applyBorder="1" applyAlignment="1">
      <alignment vertical="center" wrapText="1"/>
    </xf>
    <xf numFmtId="0" fontId="3" fillId="5" borderId="3" xfId="0" applyFont="1" applyFill="1" applyBorder="1" applyAlignment="1">
      <alignment vertical="center" wrapText="1"/>
    </xf>
    <xf numFmtId="0" fontId="0" fillId="5" borderId="4" xfId="0" applyFill="1" applyBorder="1"/>
    <xf numFmtId="0" fontId="0" fillId="5" borderId="0" xfId="0" applyFill="1"/>
    <xf numFmtId="0" fontId="4" fillId="2" borderId="5" xfId="0" applyFont="1" applyFill="1" applyBorder="1" applyAlignment="1">
      <alignment horizontal="center"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9" fillId="5" borderId="13" xfId="0" applyFont="1" applyFill="1" applyBorder="1" applyAlignment="1">
      <alignment vertical="center" wrapText="1"/>
    </xf>
    <xf numFmtId="0" fontId="9" fillId="5" borderId="15" xfId="0" applyFont="1" applyFill="1" applyBorder="1" applyAlignment="1">
      <alignment vertical="center" wrapText="1"/>
    </xf>
    <xf numFmtId="0" fontId="11" fillId="6" borderId="16" xfId="0" applyFont="1" applyFill="1" applyBorder="1" applyAlignment="1">
      <alignment vertical="center" wrapText="1"/>
    </xf>
    <xf numFmtId="0" fontId="11" fillId="6" borderId="16" xfId="0" applyFont="1" applyFill="1" applyBorder="1" applyAlignment="1">
      <alignment horizontal="center" vertical="center"/>
    </xf>
    <xf numFmtId="0" fontId="13" fillId="0" borderId="0" xfId="0" applyFont="1" applyAlignment="1">
      <alignment vertical="center"/>
    </xf>
    <xf numFmtId="0" fontId="13" fillId="0" borderId="0" xfId="0" applyFont="1" applyAlignment="1">
      <alignment horizontal="left" vertical="center" indent="2"/>
    </xf>
    <xf numFmtId="0" fontId="14" fillId="0" borderId="0" xfId="0" applyFont="1" applyAlignment="1">
      <alignment horizontal="left" vertical="center" indent="2"/>
    </xf>
    <xf numFmtId="0" fontId="15" fillId="0" borderId="0" xfId="0" applyFont="1" applyAlignment="1">
      <alignment horizontal="left" vertical="center" indent="2"/>
    </xf>
    <xf numFmtId="0" fontId="15" fillId="0" borderId="0" xfId="0" applyFont="1" applyAlignment="1">
      <alignment vertical="center"/>
    </xf>
    <xf numFmtId="0" fontId="16" fillId="0" borderId="0" xfId="0" applyFont="1" applyAlignment="1">
      <alignment vertical="center"/>
    </xf>
    <xf numFmtId="0" fontId="16" fillId="0" borderId="0" xfId="0" applyFont="1"/>
    <xf numFmtId="0" fontId="3" fillId="0" borderId="0" xfId="0" applyFont="1" applyAlignment="1">
      <alignment vertical="center"/>
    </xf>
    <xf numFmtId="0" fontId="17" fillId="0" borderId="0" xfId="0" applyFont="1"/>
    <xf numFmtId="0" fontId="0" fillId="0" borderId="0" xfId="0" applyAlignment="1">
      <alignment horizontal="center" wrapText="1"/>
    </xf>
    <xf numFmtId="0" fontId="3" fillId="0" borderId="0" xfId="0" applyFont="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8" fillId="0" borderId="1"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3" xfId="0" applyFont="1" applyBorder="1" applyAlignment="1">
      <alignment horizontal="right" vertical="center" wrapText="1"/>
    </xf>
    <xf numFmtId="0" fontId="8" fillId="0" borderId="8" xfId="0" applyFont="1" applyBorder="1" applyAlignment="1">
      <alignment horizontal="right" vertical="center" wrapText="1"/>
    </xf>
    <xf numFmtId="0" fontId="8" fillId="0" borderId="11" xfId="0" applyFont="1" applyBorder="1" applyAlignment="1">
      <alignment horizontal="right" vertical="center" wrapText="1"/>
    </xf>
    <xf numFmtId="164" fontId="1" fillId="0" borderId="5" xfId="0" applyNumberFormat="1" applyFont="1" applyBorder="1" applyAlignment="1">
      <alignment vertical="center" wrapText="1"/>
    </xf>
    <xf numFmtId="0" fontId="1" fillId="0" borderId="7" xfId="0" applyFont="1" applyBorder="1" applyAlignment="1">
      <alignment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7" xfId="0" applyFont="1" applyFill="1" applyBorder="1" applyAlignment="1">
      <alignment vertical="center" wrapText="1"/>
    </xf>
    <xf numFmtId="164" fontId="1" fillId="0" borderId="5"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0" fillId="3" borderId="5" xfId="0" applyFill="1" applyBorder="1" applyAlignment="1">
      <alignment horizontal="center"/>
    </xf>
    <xf numFmtId="0" fontId="0" fillId="3" borderId="7" xfId="0" applyFill="1" applyBorder="1" applyAlignment="1">
      <alignment horizontal="center"/>
    </xf>
    <xf numFmtId="0" fontId="0" fillId="0" borderId="0" xfId="0" applyAlignment="1">
      <alignment horizont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R47"/>
  <sheetViews>
    <sheetView topLeftCell="A32" workbookViewId="0">
      <selection activeCell="A4" sqref="A4:R48"/>
    </sheetView>
  </sheetViews>
  <sheetFormatPr defaultRowHeight="15" x14ac:dyDescent="0.25"/>
  <cols>
    <col min="2" max="2" width="15.85546875" customWidth="1"/>
    <col min="3" max="3" width="10.28515625" customWidth="1"/>
    <col min="4" max="4" width="14.85546875" customWidth="1"/>
    <col min="5" max="5" width="10.5703125" customWidth="1"/>
    <col min="6" max="6" width="17.7109375" customWidth="1"/>
    <col min="7" max="7" width="12.42578125" customWidth="1"/>
    <col min="8" max="8" width="16.5703125" customWidth="1"/>
    <col min="11" max="12" width="11.85546875" customWidth="1"/>
    <col min="13" max="14" width="12.7109375" customWidth="1"/>
    <col min="15" max="15" width="17.5703125" customWidth="1"/>
    <col min="16" max="16" width="10.85546875" bestFit="1" customWidth="1"/>
    <col min="17" max="17" width="10.85546875" customWidth="1"/>
    <col min="18" max="18" width="9.140625" customWidth="1"/>
  </cols>
  <sheetData>
    <row r="3" spans="1:18" x14ac:dyDescent="0.25">
      <c r="A3" s="1"/>
    </row>
    <row r="4" spans="1:18" ht="15.75" thickBot="1" x14ac:dyDescent="0.3">
      <c r="A4" s="2" t="s">
        <v>0</v>
      </c>
    </row>
    <row r="5" spans="1:18" ht="36" customHeight="1" x14ac:dyDescent="0.25">
      <c r="A5" s="54" t="s">
        <v>1</v>
      </c>
      <c r="B5" s="3" t="s">
        <v>2</v>
      </c>
      <c r="C5" s="54" t="s">
        <v>75</v>
      </c>
      <c r="D5" s="54" t="s">
        <v>76</v>
      </c>
      <c r="E5" s="3"/>
      <c r="F5" s="54" t="s">
        <v>385</v>
      </c>
      <c r="G5" s="7" t="s">
        <v>4</v>
      </c>
      <c r="H5" s="3" t="s">
        <v>6</v>
      </c>
      <c r="I5" s="54" t="s">
        <v>8</v>
      </c>
      <c r="J5" s="54" t="s">
        <v>71</v>
      </c>
      <c r="K5" s="54" t="s">
        <v>72</v>
      </c>
      <c r="L5" s="54" t="s">
        <v>68</v>
      </c>
      <c r="M5" s="54" t="s">
        <v>77</v>
      </c>
      <c r="N5" s="54" t="s">
        <v>78</v>
      </c>
      <c r="O5" s="54" t="s">
        <v>79</v>
      </c>
      <c r="P5" s="54" t="s">
        <v>69</v>
      </c>
      <c r="Q5" s="54" t="s">
        <v>73</v>
      </c>
      <c r="R5" s="54" t="s">
        <v>70</v>
      </c>
    </row>
    <row r="6" spans="1:18" x14ac:dyDescent="0.25">
      <c r="A6" s="55"/>
      <c r="B6" s="6" t="s">
        <v>3</v>
      </c>
      <c r="C6" s="55"/>
      <c r="D6" s="55"/>
      <c r="E6" s="6" t="s">
        <v>56</v>
      </c>
      <c r="F6" s="55"/>
      <c r="G6" s="6" t="s">
        <v>5</v>
      </c>
      <c r="H6" s="6" t="s">
        <v>7</v>
      </c>
      <c r="I6" s="55"/>
      <c r="J6" s="55"/>
      <c r="K6" s="55"/>
      <c r="L6" s="55"/>
      <c r="M6" s="55"/>
      <c r="N6" s="55"/>
      <c r="O6" s="55"/>
      <c r="P6" s="55"/>
      <c r="Q6" s="55"/>
      <c r="R6" s="55"/>
    </row>
    <row r="7" spans="1:18" ht="24" x14ac:dyDescent="0.25">
      <c r="A7" s="55"/>
      <c r="B7" s="4"/>
      <c r="C7" s="55"/>
      <c r="D7" s="55"/>
      <c r="E7" s="4"/>
      <c r="F7" s="55"/>
      <c r="G7" s="6" t="s">
        <v>80</v>
      </c>
      <c r="H7" s="4"/>
      <c r="I7" s="55"/>
      <c r="J7" s="55"/>
      <c r="K7" s="55"/>
      <c r="L7" s="55"/>
      <c r="M7" s="55"/>
      <c r="N7" s="55"/>
      <c r="O7" s="55"/>
      <c r="P7" s="55"/>
      <c r="Q7" s="55"/>
      <c r="R7" s="55"/>
    </row>
    <row r="8" spans="1:18" ht="15.75" thickBot="1" x14ac:dyDescent="0.3">
      <c r="A8" s="56"/>
      <c r="B8" s="5"/>
      <c r="C8" s="56"/>
      <c r="D8" s="56"/>
      <c r="E8" s="5"/>
      <c r="F8" s="56"/>
      <c r="G8" s="5"/>
      <c r="H8" s="5"/>
      <c r="I8" s="56"/>
      <c r="J8" s="56"/>
      <c r="K8" s="56"/>
      <c r="L8" s="56"/>
      <c r="M8" s="56"/>
      <c r="N8" s="56"/>
      <c r="O8" s="56"/>
      <c r="P8" s="56"/>
      <c r="Q8" s="56"/>
      <c r="R8" s="56"/>
    </row>
    <row r="9" spans="1:18" ht="15.75" thickBot="1" x14ac:dyDescent="0.3">
      <c r="A9" s="8">
        <v>1</v>
      </c>
      <c r="B9" s="8">
        <v>2</v>
      </c>
      <c r="C9" s="8">
        <v>3</v>
      </c>
      <c r="D9" s="8">
        <v>4</v>
      </c>
      <c r="E9" s="8">
        <v>5</v>
      </c>
      <c r="F9" s="8">
        <v>6</v>
      </c>
      <c r="G9" s="8">
        <v>7</v>
      </c>
      <c r="H9" s="8">
        <v>8</v>
      </c>
      <c r="I9" s="8">
        <v>9</v>
      </c>
      <c r="J9" s="8">
        <v>10</v>
      </c>
      <c r="K9" s="8">
        <v>11</v>
      </c>
      <c r="L9" s="8">
        <v>12</v>
      </c>
      <c r="M9" s="8">
        <v>13</v>
      </c>
      <c r="N9" s="8">
        <v>14</v>
      </c>
      <c r="O9" s="8">
        <v>15</v>
      </c>
      <c r="P9" s="8">
        <v>16</v>
      </c>
      <c r="Q9" s="8">
        <v>17</v>
      </c>
      <c r="R9" s="8">
        <v>18</v>
      </c>
    </row>
    <row r="10" spans="1:18" ht="51.75" thickBot="1" x14ac:dyDescent="0.3">
      <c r="A10" s="9" t="s">
        <v>9</v>
      </c>
      <c r="B10" s="10" t="s">
        <v>10</v>
      </c>
      <c r="C10" s="10">
        <v>1000</v>
      </c>
      <c r="D10" s="28">
        <v>1000</v>
      </c>
      <c r="E10" s="9" t="s">
        <v>57</v>
      </c>
      <c r="F10" s="11"/>
      <c r="G10" s="22">
        <v>0</v>
      </c>
      <c r="H10" s="15">
        <f>D10*G10</f>
        <v>0</v>
      </c>
      <c r="I10" s="23">
        <v>0.23</v>
      </c>
      <c r="J10" s="16">
        <f t="shared" ref="J10:J38" si="0">H10*I10</f>
        <v>0</v>
      </c>
      <c r="K10" s="16">
        <f>H10+J10</f>
        <v>0</v>
      </c>
      <c r="L10" s="17">
        <v>600</v>
      </c>
      <c r="M10" s="32">
        <v>600</v>
      </c>
      <c r="N10" s="17">
        <v>200</v>
      </c>
      <c r="O10" s="32">
        <v>200</v>
      </c>
      <c r="P10" s="18">
        <f t="shared" ref="P10:P38" si="1">G10*O10</f>
        <v>0</v>
      </c>
      <c r="Q10" s="18">
        <f t="shared" ref="Q10:Q38" si="2">I10*P10</f>
        <v>0</v>
      </c>
      <c r="R10" s="18">
        <f>P10+Q10</f>
        <v>0</v>
      </c>
    </row>
    <row r="11" spans="1:18" ht="26.25" thickBot="1" x14ac:dyDescent="0.3">
      <c r="A11" s="9" t="s">
        <v>11</v>
      </c>
      <c r="B11" s="10" t="s">
        <v>12</v>
      </c>
      <c r="C11" s="10">
        <v>30</v>
      </c>
      <c r="D11" s="28">
        <v>30</v>
      </c>
      <c r="E11" s="9" t="s">
        <v>57</v>
      </c>
      <c r="F11" s="11"/>
      <c r="G11" s="22">
        <v>0</v>
      </c>
      <c r="H11" s="15">
        <f>D11*G11</f>
        <v>0</v>
      </c>
      <c r="I11" s="23">
        <v>0.23</v>
      </c>
      <c r="J11" s="16">
        <f t="shared" si="0"/>
        <v>0</v>
      </c>
      <c r="K11" s="16">
        <f>H11+J11</f>
        <v>0</v>
      </c>
      <c r="L11" s="17">
        <v>18</v>
      </c>
      <c r="M11" s="32">
        <v>18</v>
      </c>
      <c r="N11" s="17">
        <v>6</v>
      </c>
      <c r="O11" s="32">
        <v>6</v>
      </c>
      <c r="P11" s="18">
        <f t="shared" si="1"/>
        <v>0</v>
      </c>
      <c r="Q11" s="18">
        <f t="shared" si="2"/>
        <v>0</v>
      </c>
      <c r="R11" s="18">
        <f t="shared" ref="R11:R38" si="3">P11+Q11</f>
        <v>0</v>
      </c>
    </row>
    <row r="12" spans="1:18" ht="64.5" thickBot="1" x14ac:dyDescent="0.3">
      <c r="A12" s="9" t="s">
        <v>13</v>
      </c>
      <c r="B12" s="10" t="s">
        <v>14</v>
      </c>
      <c r="C12" s="10">
        <v>5000</v>
      </c>
      <c r="D12" s="28">
        <v>5000</v>
      </c>
      <c r="E12" s="9" t="s">
        <v>58</v>
      </c>
      <c r="F12" s="11"/>
      <c r="G12" s="22">
        <v>0</v>
      </c>
      <c r="H12" s="15">
        <f t="shared" ref="H12:H38" si="4">D12*G12</f>
        <v>0</v>
      </c>
      <c r="I12" s="23">
        <v>0.08</v>
      </c>
      <c r="J12" s="16">
        <f t="shared" si="0"/>
        <v>0</v>
      </c>
      <c r="K12" s="16">
        <f t="shared" ref="K12:K38" si="5">H12+J12</f>
        <v>0</v>
      </c>
      <c r="L12" s="17">
        <v>3000</v>
      </c>
      <c r="M12" s="32">
        <v>3000</v>
      </c>
      <c r="N12" s="17">
        <v>1000</v>
      </c>
      <c r="O12" s="32">
        <v>1000</v>
      </c>
      <c r="P12" s="18">
        <f t="shared" si="1"/>
        <v>0</v>
      </c>
      <c r="Q12" s="18">
        <f t="shared" si="2"/>
        <v>0</v>
      </c>
      <c r="R12" s="18">
        <f t="shared" si="3"/>
        <v>0</v>
      </c>
    </row>
    <row r="13" spans="1:18" ht="39" thickBot="1" x14ac:dyDescent="0.3">
      <c r="A13" s="9" t="s">
        <v>15</v>
      </c>
      <c r="B13" s="10" t="s">
        <v>16</v>
      </c>
      <c r="C13" s="10">
        <v>12000</v>
      </c>
      <c r="D13" s="28">
        <v>12000</v>
      </c>
      <c r="E13" s="9" t="s">
        <v>58</v>
      </c>
      <c r="F13" s="11"/>
      <c r="G13" s="22">
        <v>0</v>
      </c>
      <c r="H13" s="15">
        <f t="shared" si="4"/>
        <v>0</v>
      </c>
      <c r="I13" s="23">
        <v>0.08</v>
      </c>
      <c r="J13" s="16">
        <f t="shared" si="0"/>
        <v>0</v>
      </c>
      <c r="K13" s="16">
        <f t="shared" si="5"/>
        <v>0</v>
      </c>
      <c r="L13" s="17">
        <v>7200</v>
      </c>
      <c r="M13" s="32">
        <v>7200</v>
      </c>
      <c r="N13" s="17">
        <v>2400</v>
      </c>
      <c r="O13" s="32">
        <v>2400</v>
      </c>
      <c r="P13" s="18">
        <f t="shared" si="1"/>
        <v>0</v>
      </c>
      <c r="Q13" s="18">
        <f t="shared" si="2"/>
        <v>0</v>
      </c>
      <c r="R13" s="18">
        <f t="shared" si="3"/>
        <v>0</v>
      </c>
    </row>
    <row r="14" spans="1:18" ht="15.75" thickBot="1" x14ac:dyDescent="0.3">
      <c r="A14" s="9" t="s">
        <v>17</v>
      </c>
      <c r="B14" s="10" t="s">
        <v>18</v>
      </c>
      <c r="C14" s="10">
        <v>10</v>
      </c>
      <c r="D14" s="28">
        <v>10</v>
      </c>
      <c r="E14" s="9" t="s">
        <v>60</v>
      </c>
      <c r="F14" s="11"/>
      <c r="G14" s="22">
        <v>0</v>
      </c>
      <c r="H14" s="15">
        <f t="shared" si="4"/>
        <v>0</v>
      </c>
      <c r="I14" s="23">
        <v>0.08</v>
      </c>
      <c r="J14" s="16">
        <f t="shared" si="0"/>
        <v>0</v>
      </c>
      <c r="K14" s="16">
        <f t="shared" si="5"/>
        <v>0</v>
      </c>
      <c r="L14" s="17">
        <v>6</v>
      </c>
      <c r="M14" s="32">
        <v>6</v>
      </c>
      <c r="N14" s="17">
        <v>2</v>
      </c>
      <c r="O14" s="32">
        <v>2</v>
      </c>
      <c r="P14" s="18">
        <f t="shared" si="1"/>
        <v>0</v>
      </c>
      <c r="Q14" s="18">
        <f t="shared" si="2"/>
        <v>0</v>
      </c>
      <c r="R14" s="18">
        <f t="shared" si="3"/>
        <v>0</v>
      </c>
    </row>
    <row r="15" spans="1:18" ht="15.75" thickBot="1" x14ac:dyDescent="0.3">
      <c r="A15" s="9" t="s">
        <v>19</v>
      </c>
      <c r="B15" s="10" t="s">
        <v>20</v>
      </c>
      <c r="C15" s="10">
        <v>300</v>
      </c>
      <c r="D15" s="28">
        <v>300</v>
      </c>
      <c r="E15" s="9" t="s">
        <v>60</v>
      </c>
      <c r="F15" s="11"/>
      <c r="G15" s="22">
        <v>0</v>
      </c>
      <c r="H15" s="15">
        <f t="shared" si="4"/>
        <v>0</v>
      </c>
      <c r="I15" s="23">
        <v>0.08</v>
      </c>
      <c r="J15" s="16">
        <f t="shared" si="0"/>
        <v>0</v>
      </c>
      <c r="K15" s="16">
        <f t="shared" si="5"/>
        <v>0</v>
      </c>
      <c r="L15" s="17">
        <v>180</v>
      </c>
      <c r="M15" s="32">
        <v>180</v>
      </c>
      <c r="N15" s="17">
        <v>60</v>
      </c>
      <c r="O15" s="32">
        <v>60</v>
      </c>
      <c r="P15" s="18">
        <f t="shared" si="1"/>
        <v>0</v>
      </c>
      <c r="Q15" s="18">
        <f t="shared" si="2"/>
        <v>0</v>
      </c>
      <c r="R15" s="18">
        <f t="shared" si="3"/>
        <v>0</v>
      </c>
    </row>
    <row r="16" spans="1:18" ht="51.75" thickBot="1" x14ac:dyDescent="0.3">
      <c r="A16" s="9" t="s">
        <v>21</v>
      </c>
      <c r="B16" s="10" t="s">
        <v>22</v>
      </c>
      <c r="C16" s="10">
        <v>30</v>
      </c>
      <c r="D16" s="28">
        <v>30</v>
      </c>
      <c r="E16" s="9" t="s">
        <v>58</v>
      </c>
      <c r="F16" s="11"/>
      <c r="G16" s="22">
        <v>0</v>
      </c>
      <c r="H16" s="15">
        <f t="shared" si="4"/>
        <v>0</v>
      </c>
      <c r="I16" s="23">
        <v>0.08</v>
      </c>
      <c r="J16" s="16">
        <f t="shared" si="0"/>
        <v>0</v>
      </c>
      <c r="K16" s="16">
        <f t="shared" si="5"/>
        <v>0</v>
      </c>
      <c r="L16" s="17">
        <v>18</v>
      </c>
      <c r="M16" s="32">
        <v>18</v>
      </c>
      <c r="N16" s="17">
        <v>6</v>
      </c>
      <c r="O16" s="32">
        <v>6</v>
      </c>
      <c r="P16" s="18">
        <f t="shared" si="1"/>
        <v>0</v>
      </c>
      <c r="Q16" s="18">
        <f t="shared" si="2"/>
        <v>0</v>
      </c>
      <c r="R16" s="18">
        <f t="shared" si="3"/>
        <v>0</v>
      </c>
    </row>
    <row r="17" spans="1:18" ht="77.25" thickBot="1" x14ac:dyDescent="0.3">
      <c r="A17" s="9" t="s">
        <v>23</v>
      </c>
      <c r="B17" s="10" t="s">
        <v>24</v>
      </c>
      <c r="C17" s="10">
        <v>20</v>
      </c>
      <c r="D17" s="28">
        <v>20</v>
      </c>
      <c r="E17" s="9" t="s">
        <v>57</v>
      </c>
      <c r="F17" s="11"/>
      <c r="G17" s="22">
        <v>0</v>
      </c>
      <c r="H17" s="15">
        <f t="shared" si="4"/>
        <v>0</v>
      </c>
      <c r="I17" s="23">
        <v>0.08</v>
      </c>
      <c r="J17" s="16">
        <f t="shared" si="0"/>
        <v>0</v>
      </c>
      <c r="K17" s="16">
        <f t="shared" si="5"/>
        <v>0</v>
      </c>
      <c r="L17" s="17">
        <v>12</v>
      </c>
      <c r="M17" s="32">
        <v>12</v>
      </c>
      <c r="N17" s="17">
        <v>4</v>
      </c>
      <c r="O17" s="32">
        <v>4</v>
      </c>
      <c r="P17" s="18">
        <f t="shared" si="1"/>
        <v>0</v>
      </c>
      <c r="Q17" s="18">
        <f t="shared" si="2"/>
        <v>0</v>
      </c>
      <c r="R17" s="18">
        <f t="shared" si="3"/>
        <v>0</v>
      </c>
    </row>
    <row r="18" spans="1:18" ht="39" thickBot="1" x14ac:dyDescent="0.3">
      <c r="A18" s="9" t="s">
        <v>25</v>
      </c>
      <c r="B18" s="10" t="s">
        <v>26</v>
      </c>
      <c r="C18" s="10">
        <v>50</v>
      </c>
      <c r="D18" s="28">
        <v>50</v>
      </c>
      <c r="E18" s="9" t="s">
        <v>59</v>
      </c>
      <c r="F18" s="11"/>
      <c r="G18" s="22">
        <v>0</v>
      </c>
      <c r="H18" s="15">
        <f t="shared" si="4"/>
        <v>0</v>
      </c>
      <c r="I18" s="23">
        <v>0.08</v>
      </c>
      <c r="J18" s="16">
        <f t="shared" si="0"/>
        <v>0</v>
      </c>
      <c r="K18" s="16">
        <f t="shared" si="5"/>
        <v>0</v>
      </c>
      <c r="L18" s="17">
        <v>30</v>
      </c>
      <c r="M18" s="32">
        <v>30</v>
      </c>
      <c r="N18" s="17">
        <v>10</v>
      </c>
      <c r="O18" s="32">
        <v>10</v>
      </c>
      <c r="P18" s="18">
        <f t="shared" si="1"/>
        <v>0</v>
      </c>
      <c r="Q18" s="18">
        <f t="shared" si="2"/>
        <v>0</v>
      </c>
      <c r="R18" s="18">
        <f t="shared" si="3"/>
        <v>0</v>
      </c>
    </row>
    <row r="19" spans="1:18" ht="51.75" thickBot="1" x14ac:dyDescent="0.3">
      <c r="A19" s="9" t="s">
        <v>27</v>
      </c>
      <c r="B19" s="10" t="s">
        <v>28</v>
      </c>
      <c r="C19" s="10">
        <v>4</v>
      </c>
      <c r="D19" s="28">
        <v>4</v>
      </c>
      <c r="E19" s="9" t="s">
        <v>58</v>
      </c>
      <c r="F19" s="11"/>
      <c r="G19" s="22">
        <v>0</v>
      </c>
      <c r="H19" s="15">
        <f t="shared" si="4"/>
        <v>0</v>
      </c>
      <c r="I19" s="23">
        <v>0.08</v>
      </c>
      <c r="J19" s="16">
        <f t="shared" si="0"/>
        <v>0</v>
      </c>
      <c r="K19" s="16">
        <f t="shared" si="5"/>
        <v>0</v>
      </c>
      <c r="L19" s="17">
        <v>3</v>
      </c>
      <c r="M19" s="32">
        <v>3</v>
      </c>
      <c r="N19" s="17">
        <v>1</v>
      </c>
      <c r="O19" s="32">
        <v>1</v>
      </c>
      <c r="P19" s="18">
        <f t="shared" si="1"/>
        <v>0</v>
      </c>
      <c r="Q19" s="18">
        <f t="shared" si="2"/>
        <v>0</v>
      </c>
      <c r="R19" s="18">
        <f t="shared" si="3"/>
        <v>0</v>
      </c>
    </row>
    <row r="20" spans="1:18" ht="64.5" thickBot="1" x14ac:dyDescent="0.3">
      <c r="A20" s="9" t="s">
        <v>29</v>
      </c>
      <c r="B20" s="10" t="s">
        <v>30</v>
      </c>
      <c r="C20" s="10">
        <v>5</v>
      </c>
      <c r="D20" s="28">
        <v>5</v>
      </c>
      <c r="E20" s="9" t="s">
        <v>61</v>
      </c>
      <c r="F20" s="11"/>
      <c r="G20" s="22">
        <v>0</v>
      </c>
      <c r="H20" s="15">
        <f t="shared" si="4"/>
        <v>0</v>
      </c>
      <c r="I20" s="23">
        <v>0.08</v>
      </c>
      <c r="J20" s="16">
        <f t="shared" si="0"/>
        <v>0</v>
      </c>
      <c r="K20" s="16">
        <f t="shared" si="5"/>
        <v>0</v>
      </c>
      <c r="L20" s="17">
        <v>2</v>
      </c>
      <c r="M20" s="32">
        <v>2</v>
      </c>
      <c r="N20" s="17">
        <v>1</v>
      </c>
      <c r="O20" s="32">
        <v>1</v>
      </c>
      <c r="P20" s="18">
        <f t="shared" si="1"/>
        <v>0</v>
      </c>
      <c r="Q20" s="18">
        <f t="shared" si="2"/>
        <v>0</v>
      </c>
      <c r="R20" s="18">
        <f t="shared" si="3"/>
        <v>0</v>
      </c>
    </row>
    <row r="21" spans="1:18" ht="77.25" thickBot="1" x14ac:dyDescent="0.3">
      <c r="A21" s="9" t="s">
        <v>31</v>
      </c>
      <c r="B21" s="10" t="s">
        <v>32</v>
      </c>
      <c r="C21" s="10">
        <v>3</v>
      </c>
      <c r="D21" s="28">
        <v>3</v>
      </c>
      <c r="E21" s="9" t="s">
        <v>61</v>
      </c>
      <c r="F21" s="11"/>
      <c r="G21" s="22">
        <v>0</v>
      </c>
      <c r="H21" s="15">
        <f t="shared" si="4"/>
        <v>0</v>
      </c>
      <c r="I21" s="23">
        <v>0.08</v>
      </c>
      <c r="J21" s="16">
        <f t="shared" si="0"/>
        <v>0</v>
      </c>
      <c r="K21" s="16">
        <f t="shared" si="5"/>
        <v>0</v>
      </c>
      <c r="L21" s="17">
        <v>2</v>
      </c>
      <c r="M21" s="32">
        <v>2</v>
      </c>
      <c r="N21" s="17">
        <v>1</v>
      </c>
      <c r="O21" s="32">
        <v>1</v>
      </c>
      <c r="P21" s="18">
        <f t="shared" si="1"/>
        <v>0</v>
      </c>
      <c r="Q21" s="18">
        <f t="shared" si="2"/>
        <v>0</v>
      </c>
      <c r="R21" s="18">
        <f t="shared" si="3"/>
        <v>0</v>
      </c>
    </row>
    <row r="22" spans="1:18" ht="90" thickBot="1" x14ac:dyDescent="0.3">
      <c r="A22" s="9" t="s">
        <v>33</v>
      </c>
      <c r="B22" s="10" t="s">
        <v>34</v>
      </c>
      <c r="C22" s="10">
        <v>5</v>
      </c>
      <c r="D22" s="28">
        <v>5</v>
      </c>
      <c r="E22" s="9" t="s">
        <v>60</v>
      </c>
      <c r="F22" s="11"/>
      <c r="G22" s="22">
        <v>0</v>
      </c>
      <c r="H22" s="15">
        <f t="shared" si="4"/>
        <v>0</v>
      </c>
      <c r="I22" s="23">
        <v>0.08</v>
      </c>
      <c r="J22" s="16">
        <f t="shared" si="0"/>
        <v>0</v>
      </c>
      <c r="K22" s="16">
        <f t="shared" si="5"/>
        <v>0</v>
      </c>
      <c r="L22" s="17">
        <v>2</v>
      </c>
      <c r="M22" s="32">
        <v>2</v>
      </c>
      <c r="N22" s="17">
        <v>1</v>
      </c>
      <c r="O22" s="32">
        <v>1</v>
      </c>
      <c r="P22" s="18">
        <f t="shared" si="1"/>
        <v>0</v>
      </c>
      <c r="Q22" s="18">
        <f t="shared" si="2"/>
        <v>0</v>
      </c>
      <c r="R22" s="18">
        <f t="shared" si="3"/>
        <v>0</v>
      </c>
    </row>
    <row r="23" spans="1:18" ht="51.75" thickBot="1" x14ac:dyDescent="0.3">
      <c r="A23" s="9" t="s">
        <v>35</v>
      </c>
      <c r="B23" s="10" t="s">
        <v>36</v>
      </c>
      <c r="C23" s="10">
        <v>2</v>
      </c>
      <c r="D23" s="28">
        <v>2</v>
      </c>
      <c r="E23" s="9" t="s">
        <v>60</v>
      </c>
      <c r="F23" s="11"/>
      <c r="G23" s="22">
        <v>0</v>
      </c>
      <c r="H23" s="15">
        <f t="shared" si="4"/>
        <v>0</v>
      </c>
      <c r="I23" s="23">
        <v>0.08</v>
      </c>
      <c r="J23" s="16">
        <f t="shared" si="0"/>
        <v>0</v>
      </c>
      <c r="K23" s="16">
        <f t="shared" si="5"/>
        <v>0</v>
      </c>
      <c r="L23" s="17">
        <v>2</v>
      </c>
      <c r="M23" s="32">
        <v>2</v>
      </c>
      <c r="N23" s="17">
        <v>1</v>
      </c>
      <c r="O23" s="32">
        <v>1</v>
      </c>
      <c r="P23" s="18">
        <f t="shared" si="1"/>
        <v>0</v>
      </c>
      <c r="Q23" s="18">
        <f t="shared" si="2"/>
        <v>0</v>
      </c>
      <c r="R23" s="18">
        <f t="shared" si="3"/>
        <v>0</v>
      </c>
    </row>
    <row r="24" spans="1:18" ht="102.75" thickBot="1" x14ac:dyDescent="0.3">
      <c r="A24" s="9" t="s">
        <v>37</v>
      </c>
      <c r="B24" s="10" t="s">
        <v>38</v>
      </c>
      <c r="C24" s="10">
        <v>10000</v>
      </c>
      <c r="D24" s="28">
        <v>10000</v>
      </c>
      <c r="E24" s="9" t="s">
        <v>58</v>
      </c>
      <c r="F24" s="11"/>
      <c r="G24" s="22">
        <v>0</v>
      </c>
      <c r="H24" s="15">
        <f t="shared" si="4"/>
        <v>0</v>
      </c>
      <c r="I24" s="23">
        <v>0.08</v>
      </c>
      <c r="J24" s="16">
        <f t="shared" si="0"/>
        <v>0</v>
      </c>
      <c r="K24" s="16">
        <f t="shared" si="5"/>
        <v>0</v>
      </c>
      <c r="L24" s="17">
        <v>6000</v>
      </c>
      <c r="M24" s="32">
        <v>6000</v>
      </c>
      <c r="N24" s="17">
        <v>2000</v>
      </c>
      <c r="O24" s="32">
        <v>2000</v>
      </c>
      <c r="P24" s="18">
        <f t="shared" si="1"/>
        <v>0</v>
      </c>
      <c r="Q24" s="18">
        <f t="shared" si="2"/>
        <v>0</v>
      </c>
      <c r="R24" s="18">
        <f t="shared" si="3"/>
        <v>0</v>
      </c>
    </row>
    <row r="25" spans="1:18" ht="77.25" thickBot="1" x14ac:dyDescent="0.3">
      <c r="A25" s="9" t="s">
        <v>39</v>
      </c>
      <c r="B25" s="10" t="s">
        <v>40</v>
      </c>
      <c r="C25" s="10">
        <v>5</v>
      </c>
      <c r="D25" s="28">
        <v>5</v>
      </c>
      <c r="E25" s="9" t="s">
        <v>61</v>
      </c>
      <c r="F25" s="11"/>
      <c r="G25" s="22">
        <v>0</v>
      </c>
      <c r="H25" s="15">
        <f t="shared" si="4"/>
        <v>0</v>
      </c>
      <c r="I25" s="23">
        <v>0.08</v>
      </c>
      <c r="J25" s="16">
        <f t="shared" si="0"/>
        <v>0</v>
      </c>
      <c r="K25" s="16">
        <f t="shared" si="5"/>
        <v>0</v>
      </c>
      <c r="L25" s="17">
        <v>3</v>
      </c>
      <c r="M25" s="32">
        <v>3</v>
      </c>
      <c r="N25" s="17">
        <v>1</v>
      </c>
      <c r="O25" s="32">
        <v>1</v>
      </c>
      <c r="P25" s="18">
        <f t="shared" si="1"/>
        <v>0</v>
      </c>
      <c r="Q25" s="18">
        <f t="shared" si="2"/>
        <v>0</v>
      </c>
      <c r="R25" s="18">
        <f t="shared" si="3"/>
        <v>0</v>
      </c>
    </row>
    <row r="26" spans="1:18" ht="77.25" thickBot="1" x14ac:dyDescent="0.3">
      <c r="A26" s="9" t="s">
        <v>41</v>
      </c>
      <c r="B26" s="10" t="s">
        <v>42</v>
      </c>
      <c r="C26" s="10">
        <v>3</v>
      </c>
      <c r="D26" s="28">
        <v>3</v>
      </c>
      <c r="E26" s="9" t="s">
        <v>61</v>
      </c>
      <c r="F26" s="11"/>
      <c r="G26" s="22">
        <v>0</v>
      </c>
      <c r="H26" s="15">
        <f t="shared" si="4"/>
        <v>0</v>
      </c>
      <c r="I26" s="23">
        <v>0.08</v>
      </c>
      <c r="J26" s="16">
        <f t="shared" si="0"/>
        <v>0</v>
      </c>
      <c r="K26" s="16">
        <f t="shared" si="5"/>
        <v>0</v>
      </c>
      <c r="L26" s="17">
        <v>1</v>
      </c>
      <c r="M26" s="32">
        <v>1</v>
      </c>
      <c r="N26" s="17">
        <v>1</v>
      </c>
      <c r="O26" s="32">
        <v>1</v>
      </c>
      <c r="P26" s="18">
        <f t="shared" si="1"/>
        <v>0</v>
      </c>
      <c r="Q26" s="18">
        <f t="shared" si="2"/>
        <v>0</v>
      </c>
      <c r="R26" s="18">
        <f t="shared" si="3"/>
        <v>0</v>
      </c>
    </row>
    <row r="27" spans="1:18" ht="102.75" thickBot="1" x14ac:dyDescent="0.3">
      <c r="A27" s="9" t="s">
        <v>43</v>
      </c>
      <c r="B27" s="10" t="s">
        <v>44</v>
      </c>
      <c r="C27" s="10">
        <v>5</v>
      </c>
      <c r="D27" s="28">
        <v>5</v>
      </c>
      <c r="E27" s="9" t="s">
        <v>61</v>
      </c>
      <c r="F27" s="11"/>
      <c r="G27" s="22">
        <v>0</v>
      </c>
      <c r="H27" s="15">
        <f t="shared" si="4"/>
        <v>0</v>
      </c>
      <c r="I27" s="23">
        <v>0.08</v>
      </c>
      <c r="J27" s="16">
        <f t="shared" si="0"/>
        <v>0</v>
      </c>
      <c r="K27" s="16">
        <f t="shared" si="5"/>
        <v>0</v>
      </c>
      <c r="L27" s="17">
        <v>2</v>
      </c>
      <c r="M27" s="32">
        <v>2</v>
      </c>
      <c r="N27" s="17">
        <v>1</v>
      </c>
      <c r="O27" s="32">
        <v>1</v>
      </c>
      <c r="P27" s="18">
        <f t="shared" si="1"/>
        <v>0</v>
      </c>
      <c r="Q27" s="18">
        <f t="shared" si="2"/>
        <v>0</v>
      </c>
      <c r="R27" s="18">
        <f t="shared" si="3"/>
        <v>0</v>
      </c>
    </row>
    <row r="28" spans="1:18" ht="90" thickBot="1" x14ac:dyDescent="0.3">
      <c r="A28" s="9" t="s">
        <v>45</v>
      </c>
      <c r="B28" s="10" t="s">
        <v>46</v>
      </c>
      <c r="C28" s="10">
        <v>5</v>
      </c>
      <c r="D28" s="28">
        <v>5</v>
      </c>
      <c r="E28" s="9" t="s">
        <v>61</v>
      </c>
      <c r="F28" s="11"/>
      <c r="G28" s="22">
        <v>0</v>
      </c>
      <c r="H28" s="15">
        <f t="shared" si="4"/>
        <v>0</v>
      </c>
      <c r="I28" s="23">
        <v>0.08</v>
      </c>
      <c r="J28" s="16">
        <f t="shared" si="0"/>
        <v>0</v>
      </c>
      <c r="K28" s="16">
        <f t="shared" si="5"/>
        <v>0</v>
      </c>
      <c r="L28" s="17">
        <v>3</v>
      </c>
      <c r="M28" s="32">
        <v>3</v>
      </c>
      <c r="N28" s="17">
        <v>1</v>
      </c>
      <c r="O28" s="32">
        <v>1</v>
      </c>
      <c r="P28" s="18">
        <f t="shared" si="1"/>
        <v>0</v>
      </c>
      <c r="Q28" s="18">
        <f t="shared" si="2"/>
        <v>0</v>
      </c>
      <c r="R28" s="18">
        <f t="shared" si="3"/>
        <v>0</v>
      </c>
    </row>
    <row r="29" spans="1:18" ht="230.25" thickBot="1" x14ac:dyDescent="0.3">
      <c r="A29" s="9">
        <v>20</v>
      </c>
      <c r="B29" s="10" t="s">
        <v>65</v>
      </c>
      <c r="C29" s="10">
        <v>2</v>
      </c>
      <c r="D29" s="29">
        <v>2</v>
      </c>
      <c r="E29" s="14" t="s">
        <v>58</v>
      </c>
      <c r="F29" s="12"/>
      <c r="G29" s="22">
        <v>0</v>
      </c>
      <c r="H29" s="15">
        <f t="shared" si="4"/>
        <v>0</v>
      </c>
      <c r="I29" s="23">
        <v>0.08</v>
      </c>
      <c r="J29" s="16">
        <f t="shared" si="0"/>
        <v>0</v>
      </c>
      <c r="K29" s="16">
        <f t="shared" si="5"/>
        <v>0</v>
      </c>
      <c r="L29" s="17">
        <v>0</v>
      </c>
      <c r="M29" s="32">
        <v>0</v>
      </c>
      <c r="N29" s="17">
        <v>1</v>
      </c>
      <c r="O29" s="32">
        <v>1</v>
      </c>
      <c r="P29" s="18">
        <f t="shared" si="1"/>
        <v>0</v>
      </c>
      <c r="Q29" s="18">
        <f t="shared" si="2"/>
        <v>0</v>
      </c>
      <c r="R29" s="18">
        <f t="shared" si="3"/>
        <v>0</v>
      </c>
    </row>
    <row r="30" spans="1:18" ht="230.25" thickBot="1" x14ac:dyDescent="0.3">
      <c r="A30" s="9">
        <v>21</v>
      </c>
      <c r="B30" s="10" t="s">
        <v>66</v>
      </c>
      <c r="C30" s="10">
        <v>2</v>
      </c>
      <c r="D30" s="30">
        <v>2</v>
      </c>
      <c r="E30" s="14" t="s">
        <v>58</v>
      </c>
      <c r="F30" s="12"/>
      <c r="G30" s="22">
        <v>0</v>
      </c>
      <c r="H30" s="15">
        <f t="shared" si="4"/>
        <v>0</v>
      </c>
      <c r="I30" s="23">
        <v>0.08</v>
      </c>
      <c r="J30" s="16">
        <f t="shared" si="0"/>
        <v>0</v>
      </c>
      <c r="K30" s="16">
        <f t="shared" si="5"/>
        <v>0</v>
      </c>
      <c r="L30" s="17">
        <v>0</v>
      </c>
      <c r="M30" s="32">
        <v>0</v>
      </c>
      <c r="N30" s="17">
        <v>1</v>
      </c>
      <c r="O30" s="32">
        <v>1</v>
      </c>
      <c r="P30" s="18">
        <f t="shared" si="1"/>
        <v>0</v>
      </c>
      <c r="Q30" s="18">
        <f t="shared" si="2"/>
        <v>0</v>
      </c>
      <c r="R30" s="18">
        <f t="shared" si="3"/>
        <v>0</v>
      </c>
    </row>
    <row r="31" spans="1:18" ht="294" thickBot="1" x14ac:dyDescent="0.3">
      <c r="A31" s="9">
        <v>22</v>
      </c>
      <c r="B31" s="10" t="s">
        <v>67</v>
      </c>
      <c r="C31" s="10">
        <v>5</v>
      </c>
      <c r="D31" s="30">
        <v>5</v>
      </c>
      <c r="E31" s="14" t="s">
        <v>58</v>
      </c>
      <c r="F31" s="12"/>
      <c r="G31" s="22">
        <v>0</v>
      </c>
      <c r="H31" s="15">
        <f t="shared" si="4"/>
        <v>0</v>
      </c>
      <c r="I31" s="23">
        <v>0.08</v>
      </c>
      <c r="J31" s="16">
        <f t="shared" si="0"/>
        <v>0</v>
      </c>
      <c r="K31" s="16">
        <f t="shared" si="5"/>
        <v>0</v>
      </c>
      <c r="L31" s="17">
        <v>3</v>
      </c>
      <c r="M31" s="32">
        <v>3</v>
      </c>
      <c r="N31" s="17">
        <v>1</v>
      </c>
      <c r="O31" s="32">
        <v>1</v>
      </c>
      <c r="P31" s="18">
        <f t="shared" si="1"/>
        <v>0</v>
      </c>
      <c r="Q31" s="18">
        <f t="shared" si="2"/>
        <v>0</v>
      </c>
      <c r="R31" s="18">
        <f t="shared" si="3"/>
        <v>0</v>
      </c>
    </row>
    <row r="32" spans="1:18" ht="26.25" thickBot="1" x14ac:dyDescent="0.3">
      <c r="A32" s="9">
        <v>23</v>
      </c>
      <c r="B32" s="10" t="s">
        <v>47</v>
      </c>
      <c r="C32" s="10">
        <v>1</v>
      </c>
      <c r="D32" s="31">
        <v>1</v>
      </c>
      <c r="E32" s="10" t="s">
        <v>62</v>
      </c>
      <c r="F32" s="11"/>
      <c r="G32" s="22">
        <v>0</v>
      </c>
      <c r="H32" s="15">
        <f t="shared" si="4"/>
        <v>0</v>
      </c>
      <c r="I32" s="23">
        <v>0.08</v>
      </c>
      <c r="J32" s="16">
        <f t="shared" si="0"/>
        <v>0</v>
      </c>
      <c r="K32" s="16">
        <f t="shared" si="5"/>
        <v>0</v>
      </c>
      <c r="L32" s="17">
        <v>0</v>
      </c>
      <c r="M32" s="32">
        <v>0</v>
      </c>
      <c r="N32" s="17">
        <v>1</v>
      </c>
      <c r="O32" s="32">
        <v>1</v>
      </c>
      <c r="P32" s="18">
        <f t="shared" si="1"/>
        <v>0</v>
      </c>
      <c r="Q32" s="18">
        <f t="shared" si="2"/>
        <v>0</v>
      </c>
      <c r="R32" s="18">
        <f t="shared" si="3"/>
        <v>0</v>
      </c>
    </row>
    <row r="33" spans="1:18" ht="77.25" thickBot="1" x14ac:dyDescent="0.3">
      <c r="A33" s="9">
        <v>24</v>
      </c>
      <c r="B33" s="10" t="s">
        <v>48</v>
      </c>
      <c r="C33" s="10">
        <v>1</v>
      </c>
      <c r="D33" s="31">
        <v>1</v>
      </c>
      <c r="E33" s="10" t="s">
        <v>63</v>
      </c>
      <c r="F33" s="11"/>
      <c r="G33" s="22">
        <v>0</v>
      </c>
      <c r="H33" s="15">
        <f t="shared" si="4"/>
        <v>0</v>
      </c>
      <c r="I33" s="23">
        <v>0.08</v>
      </c>
      <c r="J33" s="16">
        <f t="shared" si="0"/>
        <v>0</v>
      </c>
      <c r="K33" s="16">
        <f t="shared" si="5"/>
        <v>0</v>
      </c>
      <c r="L33" s="17">
        <v>0</v>
      </c>
      <c r="M33" s="32">
        <v>0</v>
      </c>
      <c r="N33" s="17">
        <v>1</v>
      </c>
      <c r="O33" s="32">
        <v>1</v>
      </c>
      <c r="P33" s="18">
        <f t="shared" si="1"/>
        <v>0</v>
      </c>
      <c r="Q33" s="18">
        <f t="shared" si="2"/>
        <v>0</v>
      </c>
      <c r="R33" s="18">
        <f t="shared" si="3"/>
        <v>0</v>
      </c>
    </row>
    <row r="34" spans="1:18" ht="102.75" thickBot="1" x14ac:dyDescent="0.3">
      <c r="A34" s="9">
        <v>25</v>
      </c>
      <c r="B34" s="10" t="s">
        <v>49</v>
      </c>
      <c r="C34" s="10">
        <v>1</v>
      </c>
      <c r="D34" s="31">
        <v>1</v>
      </c>
      <c r="E34" s="10" t="s">
        <v>64</v>
      </c>
      <c r="F34" s="11"/>
      <c r="G34" s="22">
        <v>0</v>
      </c>
      <c r="H34" s="15">
        <f t="shared" si="4"/>
        <v>0</v>
      </c>
      <c r="I34" s="23">
        <v>0.08</v>
      </c>
      <c r="J34" s="16">
        <f t="shared" si="0"/>
        <v>0</v>
      </c>
      <c r="K34" s="16">
        <f t="shared" si="5"/>
        <v>0</v>
      </c>
      <c r="L34" s="17">
        <v>0</v>
      </c>
      <c r="M34" s="32">
        <v>0</v>
      </c>
      <c r="N34" s="17">
        <v>1</v>
      </c>
      <c r="O34" s="32">
        <v>1</v>
      </c>
      <c r="P34" s="18">
        <f t="shared" si="1"/>
        <v>0</v>
      </c>
      <c r="Q34" s="18">
        <f t="shared" si="2"/>
        <v>0</v>
      </c>
      <c r="R34" s="18">
        <f t="shared" si="3"/>
        <v>0</v>
      </c>
    </row>
    <row r="35" spans="1:18" ht="39" thickBot="1" x14ac:dyDescent="0.3">
      <c r="A35" s="9">
        <v>26</v>
      </c>
      <c r="B35" s="10" t="s">
        <v>50</v>
      </c>
      <c r="C35" s="10">
        <v>1</v>
      </c>
      <c r="D35" s="31">
        <v>1</v>
      </c>
      <c r="E35" s="10" t="s">
        <v>64</v>
      </c>
      <c r="F35" s="11"/>
      <c r="G35" s="22">
        <v>0</v>
      </c>
      <c r="H35" s="15">
        <f t="shared" si="4"/>
        <v>0</v>
      </c>
      <c r="I35" s="23">
        <v>0.08</v>
      </c>
      <c r="J35" s="16">
        <f t="shared" si="0"/>
        <v>0</v>
      </c>
      <c r="K35" s="16">
        <f t="shared" si="5"/>
        <v>0</v>
      </c>
      <c r="L35" s="17">
        <v>0</v>
      </c>
      <c r="M35" s="32">
        <v>0</v>
      </c>
      <c r="N35" s="17">
        <v>1</v>
      </c>
      <c r="O35" s="32">
        <v>1</v>
      </c>
      <c r="P35" s="18">
        <f t="shared" si="1"/>
        <v>0</v>
      </c>
      <c r="Q35" s="18">
        <f t="shared" si="2"/>
        <v>0</v>
      </c>
      <c r="R35" s="18">
        <f t="shared" si="3"/>
        <v>0</v>
      </c>
    </row>
    <row r="36" spans="1:18" ht="26.25" thickBot="1" x14ac:dyDescent="0.3">
      <c r="A36" s="9">
        <v>27</v>
      </c>
      <c r="B36" s="10" t="s">
        <v>51</v>
      </c>
      <c r="C36" s="10">
        <v>10</v>
      </c>
      <c r="D36" s="31">
        <v>10</v>
      </c>
      <c r="E36" s="10" t="s">
        <v>64</v>
      </c>
      <c r="F36" s="11"/>
      <c r="G36" s="22">
        <v>0</v>
      </c>
      <c r="H36" s="15">
        <f t="shared" si="4"/>
        <v>0</v>
      </c>
      <c r="I36" s="23">
        <v>0.08</v>
      </c>
      <c r="J36" s="16">
        <f t="shared" si="0"/>
        <v>0</v>
      </c>
      <c r="K36" s="16">
        <f t="shared" si="5"/>
        <v>0</v>
      </c>
      <c r="L36" s="17">
        <v>6</v>
      </c>
      <c r="M36" s="32">
        <v>6</v>
      </c>
      <c r="N36" s="17">
        <v>2</v>
      </c>
      <c r="O36" s="32">
        <v>2</v>
      </c>
      <c r="P36" s="18">
        <f t="shared" si="1"/>
        <v>0</v>
      </c>
      <c r="Q36" s="18">
        <f t="shared" si="2"/>
        <v>0</v>
      </c>
      <c r="R36" s="18">
        <f t="shared" si="3"/>
        <v>0</v>
      </c>
    </row>
    <row r="37" spans="1:18" ht="39" thickBot="1" x14ac:dyDescent="0.3">
      <c r="A37" s="9">
        <v>28</v>
      </c>
      <c r="B37" s="10" t="s">
        <v>52</v>
      </c>
      <c r="C37" s="10">
        <v>1</v>
      </c>
      <c r="D37" s="31">
        <v>1</v>
      </c>
      <c r="E37" s="10" t="s">
        <v>62</v>
      </c>
      <c r="F37" s="11"/>
      <c r="G37" s="22">
        <v>0</v>
      </c>
      <c r="H37" s="15">
        <f t="shared" si="4"/>
        <v>0</v>
      </c>
      <c r="I37" s="23">
        <v>0.08</v>
      </c>
      <c r="J37" s="16">
        <f t="shared" si="0"/>
        <v>0</v>
      </c>
      <c r="K37" s="16">
        <f t="shared" si="5"/>
        <v>0</v>
      </c>
      <c r="L37" s="17">
        <v>0</v>
      </c>
      <c r="M37" s="32">
        <v>0</v>
      </c>
      <c r="N37" s="17">
        <v>1</v>
      </c>
      <c r="O37" s="32">
        <v>1</v>
      </c>
      <c r="P37" s="18">
        <f t="shared" si="1"/>
        <v>0</v>
      </c>
      <c r="Q37" s="18">
        <f t="shared" si="2"/>
        <v>0</v>
      </c>
      <c r="R37" s="18">
        <f t="shared" si="3"/>
        <v>0</v>
      </c>
    </row>
    <row r="38" spans="1:18" ht="26.25" thickBot="1" x14ac:dyDescent="0.3">
      <c r="A38" s="9">
        <v>29</v>
      </c>
      <c r="B38" s="10" t="s">
        <v>53</v>
      </c>
      <c r="C38" s="10">
        <v>10</v>
      </c>
      <c r="D38" s="31">
        <v>10</v>
      </c>
      <c r="E38" s="10" t="s">
        <v>62</v>
      </c>
      <c r="F38" s="11"/>
      <c r="G38" s="22">
        <v>0</v>
      </c>
      <c r="H38" s="15">
        <f t="shared" si="4"/>
        <v>0</v>
      </c>
      <c r="I38" s="23">
        <v>0.08</v>
      </c>
      <c r="J38" s="16">
        <f t="shared" si="0"/>
        <v>0</v>
      </c>
      <c r="K38" s="16">
        <f t="shared" si="5"/>
        <v>0</v>
      </c>
      <c r="L38" s="17">
        <v>6</v>
      </c>
      <c r="M38" s="32">
        <v>6</v>
      </c>
      <c r="N38" s="17">
        <v>2</v>
      </c>
      <c r="O38" s="32">
        <v>2</v>
      </c>
      <c r="P38" s="18">
        <f t="shared" si="1"/>
        <v>0</v>
      </c>
      <c r="Q38" s="18">
        <f t="shared" si="2"/>
        <v>0</v>
      </c>
      <c r="R38" s="18">
        <f t="shared" si="3"/>
        <v>0</v>
      </c>
    </row>
    <row r="39" spans="1:18" x14ac:dyDescent="0.25">
      <c r="A39" s="57"/>
      <c r="B39" s="58"/>
      <c r="C39" s="58"/>
      <c r="D39" s="58"/>
      <c r="E39" s="58"/>
      <c r="F39" s="58"/>
      <c r="G39" s="59"/>
      <c r="H39" s="63">
        <f>SUM(H10:H38)</f>
        <v>0</v>
      </c>
      <c r="I39" s="65"/>
      <c r="J39" s="67"/>
      <c r="K39" s="69">
        <f>SUM(K10:K38)</f>
        <v>0</v>
      </c>
      <c r="L39" s="25"/>
      <c r="M39" s="71"/>
      <c r="N39" s="27"/>
      <c r="O39" s="71"/>
      <c r="P39" s="63">
        <f>SUM(P10:P38)</f>
        <v>0</v>
      </c>
      <c r="Q39" s="21"/>
      <c r="R39" s="63">
        <f>SUM(R10:R38)</f>
        <v>0</v>
      </c>
    </row>
    <row r="40" spans="1:18" ht="15.75" thickBot="1" x14ac:dyDescent="0.3">
      <c r="A40" s="60" t="s">
        <v>54</v>
      </c>
      <c r="B40" s="61"/>
      <c r="C40" s="61"/>
      <c r="D40" s="61"/>
      <c r="E40" s="61"/>
      <c r="F40" s="61"/>
      <c r="G40" s="62"/>
      <c r="H40" s="64"/>
      <c r="I40" s="66"/>
      <c r="J40" s="68"/>
      <c r="K40" s="70"/>
      <c r="L40" s="26"/>
      <c r="M40" s="72"/>
      <c r="N40" s="20"/>
      <c r="O40" s="72"/>
      <c r="P40" s="64"/>
      <c r="Q40" s="20"/>
      <c r="R40" s="64"/>
    </row>
    <row r="41" spans="1:18" x14ac:dyDescent="0.25">
      <c r="A41" s="13"/>
    </row>
    <row r="42" spans="1:18" x14ac:dyDescent="0.25">
      <c r="A42" s="53" t="s">
        <v>55</v>
      </c>
      <c r="B42" s="53"/>
      <c r="C42" s="53"/>
      <c r="D42" s="53"/>
      <c r="E42" s="53"/>
      <c r="F42" s="53"/>
      <c r="G42" s="53"/>
      <c r="H42" s="53"/>
      <c r="I42" s="53"/>
      <c r="J42" s="53"/>
      <c r="K42" s="53"/>
      <c r="L42" s="53"/>
      <c r="M42" s="53"/>
      <c r="N42" s="53"/>
      <c r="O42" s="53"/>
      <c r="P42" s="53"/>
      <c r="Q42" s="19"/>
    </row>
    <row r="45" spans="1:18" x14ac:dyDescent="0.25">
      <c r="A45" s="24"/>
      <c r="B45" t="s">
        <v>74</v>
      </c>
    </row>
    <row r="47" spans="1:18" ht="59.25" customHeight="1" x14ac:dyDescent="0.25">
      <c r="A47" s="33"/>
      <c r="B47" s="52" t="s">
        <v>210</v>
      </c>
      <c r="C47" s="52"/>
      <c r="D47" s="52"/>
      <c r="E47" s="52"/>
      <c r="F47" s="52"/>
      <c r="G47" s="52"/>
      <c r="H47" s="52"/>
      <c r="I47" s="52"/>
      <c r="J47" s="52"/>
      <c r="K47" s="52"/>
      <c r="L47" s="52"/>
      <c r="M47" s="52"/>
      <c r="N47" s="52"/>
      <c r="O47" s="52"/>
      <c r="P47" s="52"/>
      <c r="Q47" s="52"/>
      <c r="R47" s="52"/>
    </row>
  </sheetData>
  <mergeCells count="26">
    <mergeCell ref="K5:K8"/>
    <mergeCell ref="J5:J8"/>
    <mergeCell ref="K39:K40"/>
    <mergeCell ref="Q5:Q8"/>
    <mergeCell ref="R39:R40"/>
    <mergeCell ref="P39:P40"/>
    <mergeCell ref="M39:M40"/>
    <mergeCell ref="O39:O40"/>
    <mergeCell ref="L5:L8"/>
    <mergeCell ref="N5:N8"/>
    <mergeCell ref="B47:R47"/>
    <mergeCell ref="A42:P42"/>
    <mergeCell ref="M5:M8"/>
    <mergeCell ref="O5:O8"/>
    <mergeCell ref="P5:P8"/>
    <mergeCell ref="A39:G39"/>
    <mergeCell ref="A40:G40"/>
    <mergeCell ref="H39:H40"/>
    <mergeCell ref="I39:I40"/>
    <mergeCell ref="J39:J40"/>
    <mergeCell ref="A5:A8"/>
    <mergeCell ref="F5:F8"/>
    <mergeCell ref="I5:I8"/>
    <mergeCell ref="C5:C8"/>
    <mergeCell ref="D5:D8"/>
    <mergeCell ref="R5:R8"/>
  </mergeCells>
  <pageMargins left="0.7" right="0.7" top="0.75" bottom="0.75" header="0.3" footer="0.3"/>
  <pageSetup paperSize="9" scale="5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R21"/>
  <sheetViews>
    <sheetView workbookViewId="0">
      <selection activeCell="F3" sqref="F3:F6"/>
    </sheetView>
  </sheetViews>
  <sheetFormatPr defaultRowHeight="15" x14ac:dyDescent="0.25"/>
  <sheetData>
    <row r="2" spans="1:18" ht="15.75" thickBot="1" x14ac:dyDescent="0.3">
      <c r="A2" s="51" t="s">
        <v>379</v>
      </c>
    </row>
    <row r="3" spans="1:18" ht="36" x14ac:dyDescent="0.25">
      <c r="A3" s="54" t="s">
        <v>1</v>
      </c>
      <c r="B3" s="3" t="s">
        <v>2</v>
      </c>
      <c r="C3" s="54" t="s">
        <v>75</v>
      </c>
      <c r="D3" s="54" t="s">
        <v>76</v>
      </c>
      <c r="E3" s="3"/>
      <c r="F3" s="54" t="s">
        <v>385</v>
      </c>
      <c r="G3" s="7" t="s">
        <v>4</v>
      </c>
      <c r="H3" s="3" t="s">
        <v>6</v>
      </c>
      <c r="I3" s="54" t="s">
        <v>8</v>
      </c>
      <c r="J3" s="54" t="s">
        <v>71</v>
      </c>
      <c r="K3" s="54" t="s">
        <v>72</v>
      </c>
      <c r="L3" s="54" t="s">
        <v>68</v>
      </c>
      <c r="M3" s="54" t="s">
        <v>77</v>
      </c>
      <c r="N3" s="54" t="s">
        <v>78</v>
      </c>
      <c r="O3" s="54" t="s">
        <v>79</v>
      </c>
      <c r="P3" s="54" t="s">
        <v>69</v>
      </c>
      <c r="Q3" s="54" t="s">
        <v>73</v>
      </c>
      <c r="R3" s="54" t="s">
        <v>70</v>
      </c>
    </row>
    <row r="4" spans="1:18" ht="24" x14ac:dyDescent="0.25">
      <c r="A4" s="55"/>
      <c r="B4" s="6" t="s">
        <v>3</v>
      </c>
      <c r="C4" s="55"/>
      <c r="D4" s="55"/>
      <c r="E4" s="6" t="s">
        <v>56</v>
      </c>
      <c r="F4" s="55"/>
      <c r="G4" s="6" t="s">
        <v>5</v>
      </c>
      <c r="H4" s="6" t="s">
        <v>7</v>
      </c>
      <c r="I4" s="55"/>
      <c r="J4" s="55"/>
      <c r="K4" s="55"/>
      <c r="L4" s="55"/>
      <c r="M4" s="55"/>
      <c r="N4" s="55"/>
      <c r="O4" s="55"/>
      <c r="P4" s="55"/>
      <c r="Q4" s="55"/>
      <c r="R4" s="55"/>
    </row>
    <row r="5" spans="1:18" ht="48" x14ac:dyDescent="0.25">
      <c r="A5" s="55"/>
      <c r="B5" s="4"/>
      <c r="C5" s="55"/>
      <c r="D5" s="55"/>
      <c r="E5" s="4"/>
      <c r="F5" s="55"/>
      <c r="G5" s="6" t="s">
        <v>80</v>
      </c>
      <c r="H5" s="4"/>
      <c r="I5" s="55"/>
      <c r="J5" s="55"/>
      <c r="K5" s="55"/>
      <c r="L5" s="55"/>
      <c r="M5" s="55"/>
      <c r="N5" s="55"/>
      <c r="O5" s="55"/>
      <c r="P5" s="55"/>
      <c r="Q5" s="55"/>
      <c r="R5" s="55"/>
    </row>
    <row r="6" spans="1:18" ht="15.75" thickBot="1" x14ac:dyDescent="0.3">
      <c r="A6" s="56"/>
      <c r="B6" s="5"/>
      <c r="C6" s="56"/>
      <c r="D6" s="56"/>
      <c r="E6" s="5"/>
      <c r="F6" s="56"/>
      <c r="G6" s="5"/>
      <c r="H6" s="5"/>
      <c r="I6" s="56"/>
      <c r="J6" s="56"/>
      <c r="K6" s="56"/>
      <c r="L6" s="56"/>
      <c r="M6" s="56"/>
      <c r="N6" s="56"/>
      <c r="O6" s="56"/>
      <c r="P6" s="56"/>
      <c r="Q6" s="56"/>
      <c r="R6" s="56"/>
    </row>
    <row r="7" spans="1:18" ht="15.75" thickBot="1" x14ac:dyDescent="0.3">
      <c r="A7" s="8">
        <v>1</v>
      </c>
      <c r="B7" s="8">
        <v>2</v>
      </c>
      <c r="C7" s="8">
        <v>3</v>
      </c>
      <c r="D7" s="8">
        <v>30</v>
      </c>
      <c r="E7" s="8">
        <v>5</v>
      </c>
      <c r="F7" s="8">
        <v>6</v>
      </c>
      <c r="G7" s="8">
        <v>7</v>
      </c>
      <c r="H7" s="8">
        <v>8</v>
      </c>
      <c r="I7" s="8">
        <v>9</v>
      </c>
      <c r="J7" s="8">
        <v>10</v>
      </c>
      <c r="K7" s="8">
        <v>11</v>
      </c>
      <c r="L7" s="8">
        <v>12</v>
      </c>
      <c r="M7" s="8">
        <v>13</v>
      </c>
      <c r="N7" s="8">
        <v>14</v>
      </c>
      <c r="O7" s="8">
        <v>15</v>
      </c>
      <c r="P7" s="8">
        <v>16</v>
      </c>
      <c r="Q7" s="8">
        <v>17</v>
      </c>
      <c r="R7" s="8">
        <v>18</v>
      </c>
    </row>
    <row r="8" spans="1:18" ht="248.25" thickBot="1" x14ac:dyDescent="0.3">
      <c r="A8" s="9">
        <v>1</v>
      </c>
      <c r="B8" s="41" t="s">
        <v>329</v>
      </c>
      <c r="C8" s="42">
        <v>30</v>
      </c>
      <c r="D8" s="28">
        <v>30</v>
      </c>
      <c r="E8" s="9" t="s">
        <v>58</v>
      </c>
      <c r="F8" s="11"/>
      <c r="G8" s="22">
        <v>0</v>
      </c>
      <c r="H8" s="15">
        <f>D8*G8</f>
        <v>0</v>
      </c>
      <c r="I8" s="23">
        <v>0.23</v>
      </c>
      <c r="J8" s="16">
        <f t="shared" ref="J8:J9" si="0">H8*I8</f>
        <v>0</v>
      </c>
      <c r="K8" s="16">
        <f>H8+J8</f>
        <v>0</v>
      </c>
      <c r="L8" s="17">
        <f>C8*0.6</f>
        <v>18</v>
      </c>
      <c r="M8" s="32">
        <v>18</v>
      </c>
      <c r="N8" s="17">
        <f>C8*0.2</f>
        <v>6</v>
      </c>
      <c r="O8" s="32">
        <v>6</v>
      </c>
      <c r="P8" s="18">
        <f t="shared" ref="P8:P9" si="1">G8*O8</f>
        <v>0</v>
      </c>
      <c r="Q8" s="18">
        <f t="shared" ref="Q8:Q9" si="2">I8*P8</f>
        <v>0</v>
      </c>
      <c r="R8" s="18">
        <f>P8+Q8</f>
        <v>0</v>
      </c>
    </row>
    <row r="9" spans="1:18" ht="270.75" thickBot="1" x14ac:dyDescent="0.3">
      <c r="A9" s="9">
        <v>2</v>
      </c>
      <c r="B9" s="41" t="s">
        <v>330</v>
      </c>
      <c r="C9" s="42">
        <v>0</v>
      </c>
      <c r="D9" s="28">
        <v>0</v>
      </c>
      <c r="E9" s="9" t="s">
        <v>58</v>
      </c>
      <c r="F9" s="11"/>
      <c r="G9" s="22">
        <v>0</v>
      </c>
      <c r="H9" s="15">
        <f>D9*G9</f>
        <v>0</v>
      </c>
      <c r="I9" s="23">
        <v>0.23</v>
      </c>
      <c r="J9" s="16">
        <f t="shared" si="0"/>
        <v>0</v>
      </c>
      <c r="K9" s="16">
        <f>H9+J9</f>
        <v>0</v>
      </c>
      <c r="L9" s="17">
        <v>0</v>
      </c>
      <c r="M9" s="32">
        <v>0</v>
      </c>
      <c r="N9" s="17">
        <v>6</v>
      </c>
      <c r="O9" s="32">
        <v>6</v>
      </c>
      <c r="P9" s="18">
        <f t="shared" si="1"/>
        <v>0</v>
      </c>
      <c r="Q9" s="18">
        <f t="shared" si="2"/>
        <v>0</v>
      </c>
      <c r="R9" s="18">
        <f>P9+Q9</f>
        <v>0</v>
      </c>
    </row>
    <row r="10" spans="1:18" x14ac:dyDescent="0.25">
      <c r="A10" s="57"/>
      <c r="B10" s="58"/>
      <c r="C10" s="58"/>
      <c r="D10" s="58"/>
      <c r="E10" s="58"/>
      <c r="F10" s="58"/>
      <c r="G10" s="59"/>
      <c r="H10" s="63">
        <f>SUM(H8:H9)</f>
        <v>0</v>
      </c>
      <c r="I10" s="65"/>
      <c r="J10" s="67"/>
      <c r="K10" s="69">
        <f>SUM(K8:K9)</f>
        <v>0</v>
      </c>
      <c r="L10" s="25"/>
      <c r="M10" s="71"/>
      <c r="N10" s="27"/>
      <c r="O10" s="71"/>
      <c r="P10" s="63">
        <f>SUM(P8:P9)</f>
        <v>0</v>
      </c>
      <c r="Q10" s="21"/>
      <c r="R10" s="63">
        <f>SUM(R8:R9)</f>
        <v>0</v>
      </c>
    </row>
    <row r="11" spans="1:18" ht="15.75" thickBot="1" x14ac:dyDescent="0.3">
      <c r="A11" s="60" t="s">
        <v>54</v>
      </c>
      <c r="B11" s="61"/>
      <c r="C11" s="61"/>
      <c r="D11" s="61"/>
      <c r="E11" s="61"/>
      <c r="F11" s="61"/>
      <c r="G11" s="62"/>
      <c r="H11" s="64"/>
      <c r="I11" s="66"/>
      <c r="J11" s="68"/>
      <c r="K11" s="70"/>
      <c r="L11" s="26"/>
      <c r="M11" s="72"/>
      <c r="N11" s="20"/>
      <c r="O11" s="72"/>
      <c r="P11" s="64"/>
      <c r="Q11" s="20"/>
      <c r="R11" s="64"/>
    </row>
    <row r="12" spans="1:18" x14ac:dyDescent="0.25">
      <c r="A12" s="13"/>
    </row>
    <row r="13" spans="1:18" x14ac:dyDescent="0.25">
      <c r="A13" s="53" t="s">
        <v>55</v>
      </c>
      <c r="B13" s="53"/>
      <c r="C13" s="53"/>
      <c r="D13" s="53"/>
      <c r="E13" s="53"/>
      <c r="F13" s="53"/>
      <c r="G13" s="53"/>
      <c r="H13" s="53"/>
      <c r="I13" s="53"/>
      <c r="J13" s="53"/>
      <c r="K13" s="53"/>
      <c r="L13" s="53"/>
      <c r="M13" s="53"/>
      <c r="N13" s="53"/>
      <c r="O13" s="53"/>
      <c r="P13" s="53"/>
      <c r="Q13" s="19"/>
    </row>
    <row r="19" spans="1:18" x14ac:dyDescent="0.25">
      <c r="A19" s="24"/>
      <c r="B19" t="s">
        <v>74</v>
      </c>
    </row>
    <row r="21" spans="1:18" ht="45.75" customHeight="1" x14ac:dyDescent="0.25">
      <c r="A21" s="33"/>
      <c r="B21" s="52" t="s">
        <v>210</v>
      </c>
      <c r="C21" s="52"/>
      <c r="D21" s="52"/>
      <c r="E21" s="52"/>
      <c r="F21" s="52"/>
      <c r="G21" s="52"/>
      <c r="H21" s="52"/>
      <c r="I21" s="52"/>
      <c r="J21" s="52"/>
      <c r="K21" s="52"/>
      <c r="L21" s="52"/>
      <c r="M21" s="52"/>
      <c r="N21" s="52"/>
      <c r="O21" s="52"/>
      <c r="P21" s="52"/>
      <c r="Q21" s="52"/>
      <c r="R21" s="52"/>
    </row>
  </sheetData>
  <mergeCells count="26">
    <mergeCell ref="M3:M6"/>
    <mergeCell ref="N3:N6"/>
    <mergeCell ref="O3:O6"/>
    <mergeCell ref="P3:P6"/>
    <mergeCell ref="A3:A6"/>
    <mergeCell ref="C3:C6"/>
    <mergeCell ref="D3:D6"/>
    <mergeCell ref="F3:F6"/>
    <mergeCell ref="I3:I6"/>
    <mergeCell ref="J3:J6"/>
    <mergeCell ref="R10:R11"/>
    <mergeCell ref="A11:G11"/>
    <mergeCell ref="A13:P13"/>
    <mergeCell ref="B21:R21"/>
    <mergeCell ref="Q3:Q6"/>
    <mergeCell ref="R3:R6"/>
    <mergeCell ref="A10:G10"/>
    <mergeCell ref="H10:H11"/>
    <mergeCell ref="I10:I11"/>
    <mergeCell ref="J10:J11"/>
    <mergeCell ref="K10:K11"/>
    <mergeCell ref="M10:M11"/>
    <mergeCell ref="O10:O11"/>
    <mergeCell ref="P10:P11"/>
    <mergeCell ref="K3:K6"/>
    <mergeCell ref="L3:L6"/>
  </mergeCells>
  <pageMargins left="0.7" right="0.7" top="0.75" bottom="0.75" header="0.3" footer="0.3"/>
  <pageSetup paperSize="9"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R24"/>
  <sheetViews>
    <sheetView topLeftCell="A10" workbookViewId="0">
      <selection activeCell="F4" sqref="F4:F7"/>
    </sheetView>
  </sheetViews>
  <sheetFormatPr defaultRowHeight="15" x14ac:dyDescent="0.25"/>
  <cols>
    <col min="2" max="2" width="28.42578125" customWidth="1"/>
  </cols>
  <sheetData>
    <row r="3" spans="1:18" ht="15.75" thickBot="1" x14ac:dyDescent="0.3">
      <c r="A3" s="51" t="s">
        <v>380</v>
      </c>
    </row>
    <row r="4" spans="1:18" ht="25.5" customHeight="1" x14ac:dyDescent="0.25">
      <c r="A4" s="54" t="s">
        <v>1</v>
      </c>
      <c r="B4" s="3" t="s">
        <v>2</v>
      </c>
      <c r="C4" s="54" t="s">
        <v>75</v>
      </c>
      <c r="D4" s="54" t="s">
        <v>76</v>
      </c>
      <c r="E4" s="3"/>
      <c r="F4" s="54" t="s">
        <v>385</v>
      </c>
      <c r="G4" s="7" t="s">
        <v>4</v>
      </c>
      <c r="H4" s="3" t="s">
        <v>6</v>
      </c>
      <c r="I4" s="54" t="s">
        <v>8</v>
      </c>
      <c r="J4" s="54" t="s">
        <v>71</v>
      </c>
      <c r="K4" s="54" t="s">
        <v>72</v>
      </c>
      <c r="L4" s="54" t="s">
        <v>68</v>
      </c>
      <c r="M4" s="54" t="s">
        <v>77</v>
      </c>
      <c r="N4" s="54" t="s">
        <v>78</v>
      </c>
      <c r="O4" s="54" t="s">
        <v>79</v>
      </c>
      <c r="P4" s="54" t="s">
        <v>69</v>
      </c>
      <c r="Q4" s="54" t="s">
        <v>73</v>
      </c>
      <c r="R4" s="54" t="s">
        <v>70</v>
      </c>
    </row>
    <row r="5" spans="1:18" ht="24" x14ac:dyDescent="0.25">
      <c r="A5" s="55"/>
      <c r="B5" s="6" t="s">
        <v>3</v>
      </c>
      <c r="C5" s="55"/>
      <c r="D5" s="55"/>
      <c r="E5" s="6" t="s">
        <v>56</v>
      </c>
      <c r="F5" s="55"/>
      <c r="G5" s="6" t="s">
        <v>5</v>
      </c>
      <c r="H5" s="6" t="s">
        <v>7</v>
      </c>
      <c r="I5" s="55"/>
      <c r="J5" s="55"/>
      <c r="K5" s="55"/>
      <c r="L5" s="55"/>
      <c r="M5" s="55"/>
      <c r="N5" s="55"/>
      <c r="O5" s="55"/>
      <c r="P5" s="55"/>
      <c r="Q5" s="55"/>
      <c r="R5" s="55"/>
    </row>
    <row r="6" spans="1:18" ht="48" x14ac:dyDescent="0.25">
      <c r="A6" s="55"/>
      <c r="B6" s="4"/>
      <c r="C6" s="55"/>
      <c r="D6" s="55"/>
      <c r="E6" s="4"/>
      <c r="F6" s="55"/>
      <c r="G6" s="6" t="s">
        <v>80</v>
      </c>
      <c r="H6" s="4"/>
      <c r="I6" s="55"/>
      <c r="J6" s="55"/>
      <c r="K6" s="55"/>
      <c r="L6" s="55"/>
      <c r="M6" s="55"/>
      <c r="N6" s="55"/>
      <c r="O6" s="55"/>
      <c r="P6" s="55"/>
      <c r="Q6" s="55"/>
      <c r="R6" s="55"/>
    </row>
    <row r="7" spans="1:18" ht="15.75" thickBot="1" x14ac:dyDescent="0.3">
      <c r="A7" s="56"/>
      <c r="B7" s="5"/>
      <c r="C7" s="56"/>
      <c r="D7" s="56"/>
      <c r="E7" s="5"/>
      <c r="F7" s="56"/>
      <c r="G7" s="5"/>
      <c r="H7" s="5"/>
      <c r="I7" s="56"/>
      <c r="J7" s="56"/>
      <c r="K7" s="56"/>
      <c r="L7" s="56"/>
      <c r="M7" s="56"/>
      <c r="N7" s="56"/>
      <c r="O7" s="56"/>
      <c r="P7" s="56"/>
      <c r="Q7" s="56"/>
      <c r="R7" s="56"/>
    </row>
    <row r="8" spans="1:18" ht="15.75" thickBot="1" x14ac:dyDescent="0.3">
      <c r="A8" s="8">
        <v>1</v>
      </c>
      <c r="B8" s="8">
        <v>2</v>
      </c>
      <c r="C8" s="8">
        <v>3</v>
      </c>
      <c r="D8" s="8">
        <v>4</v>
      </c>
      <c r="E8" s="8">
        <v>5</v>
      </c>
      <c r="F8" s="8">
        <v>6</v>
      </c>
      <c r="G8" s="8">
        <v>7</v>
      </c>
      <c r="H8" s="8">
        <v>8</v>
      </c>
      <c r="I8" s="8">
        <v>9</v>
      </c>
      <c r="J8" s="8">
        <v>10</v>
      </c>
      <c r="K8" s="8">
        <v>11</v>
      </c>
      <c r="L8" s="8">
        <v>12</v>
      </c>
      <c r="M8" s="8">
        <v>13</v>
      </c>
      <c r="N8" s="8">
        <v>14</v>
      </c>
      <c r="O8" s="8">
        <v>15</v>
      </c>
      <c r="P8" s="8">
        <v>16</v>
      </c>
      <c r="Q8" s="8">
        <v>17</v>
      </c>
      <c r="R8" s="8">
        <v>18</v>
      </c>
    </row>
    <row r="9" spans="1:18" ht="195" customHeight="1" thickBot="1" x14ac:dyDescent="0.3">
      <c r="A9" s="9">
        <v>1</v>
      </c>
      <c r="B9" s="41" t="s">
        <v>365</v>
      </c>
      <c r="C9" s="42">
        <v>10</v>
      </c>
      <c r="D9" s="28">
        <v>10</v>
      </c>
      <c r="E9" s="9" t="s">
        <v>58</v>
      </c>
      <c r="F9" s="11"/>
      <c r="G9" s="22">
        <v>0</v>
      </c>
      <c r="H9" s="15">
        <f>D9*G9</f>
        <v>0</v>
      </c>
      <c r="I9" s="23">
        <v>0.23</v>
      </c>
      <c r="J9" s="16">
        <f t="shared" ref="J9:J12" si="0">H9*I9</f>
        <v>0</v>
      </c>
      <c r="K9" s="16">
        <f>H9+J9</f>
        <v>0</v>
      </c>
      <c r="L9" s="17">
        <f>C9*0.6</f>
        <v>6</v>
      </c>
      <c r="M9" s="32">
        <v>6</v>
      </c>
      <c r="N9" s="17">
        <v>2</v>
      </c>
      <c r="O9" s="32">
        <v>2</v>
      </c>
      <c r="P9" s="18">
        <f t="shared" ref="P9:P12" si="1">G9*O9</f>
        <v>0</v>
      </c>
      <c r="Q9" s="18">
        <f t="shared" ref="Q9:Q12" si="2">I9*P9</f>
        <v>0</v>
      </c>
      <c r="R9" s="18">
        <f>P9+Q9</f>
        <v>0</v>
      </c>
    </row>
    <row r="10" spans="1:18" ht="313.5" customHeight="1" thickBot="1" x14ac:dyDescent="0.3">
      <c r="A10" s="9">
        <v>2</v>
      </c>
      <c r="B10" s="41" t="s">
        <v>366</v>
      </c>
      <c r="C10" s="42">
        <v>10</v>
      </c>
      <c r="D10" s="28">
        <v>10</v>
      </c>
      <c r="E10" s="9" t="s">
        <v>58</v>
      </c>
      <c r="F10" s="11"/>
      <c r="G10" s="22">
        <v>0</v>
      </c>
      <c r="H10" s="15">
        <f>D10*G10</f>
        <v>0</v>
      </c>
      <c r="I10" s="23">
        <v>0.23</v>
      </c>
      <c r="J10" s="16">
        <f t="shared" si="0"/>
        <v>0</v>
      </c>
      <c r="K10" s="16">
        <f>H10+J10</f>
        <v>0</v>
      </c>
      <c r="L10" s="17">
        <v>6</v>
      </c>
      <c r="M10" s="32">
        <v>6</v>
      </c>
      <c r="N10" s="17">
        <v>2</v>
      </c>
      <c r="O10" s="32">
        <v>2</v>
      </c>
      <c r="P10" s="18">
        <f t="shared" si="1"/>
        <v>0</v>
      </c>
      <c r="Q10" s="18">
        <f t="shared" si="2"/>
        <v>0</v>
      </c>
      <c r="R10" s="18">
        <f>P10+Q10</f>
        <v>0</v>
      </c>
    </row>
    <row r="11" spans="1:18" ht="136.5" customHeight="1" thickBot="1" x14ac:dyDescent="0.3">
      <c r="A11" s="9">
        <v>3</v>
      </c>
      <c r="B11" s="41" t="s">
        <v>367</v>
      </c>
      <c r="C11" s="42">
        <v>5</v>
      </c>
      <c r="D11" s="28">
        <v>5</v>
      </c>
      <c r="E11" s="9" t="s">
        <v>58</v>
      </c>
      <c r="F11" s="11"/>
      <c r="G11" s="22">
        <v>0</v>
      </c>
      <c r="H11" s="15">
        <f t="shared" ref="H11:H12" si="3">D11*G11</f>
        <v>0</v>
      </c>
      <c r="I11" s="23">
        <v>0.08</v>
      </c>
      <c r="J11" s="16">
        <f t="shared" si="0"/>
        <v>0</v>
      </c>
      <c r="K11" s="16">
        <f t="shared" ref="K11:K12" si="4">H11+J11</f>
        <v>0</v>
      </c>
      <c r="L11" s="17">
        <f>C11*0.6</f>
        <v>3</v>
      </c>
      <c r="M11" s="32">
        <v>3</v>
      </c>
      <c r="N11" s="17">
        <v>2</v>
      </c>
      <c r="O11" s="32">
        <v>2</v>
      </c>
      <c r="P11" s="18">
        <f t="shared" si="1"/>
        <v>0</v>
      </c>
      <c r="Q11" s="18">
        <f t="shared" si="2"/>
        <v>0</v>
      </c>
      <c r="R11" s="18">
        <f>P11+Q11</f>
        <v>0</v>
      </c>
    </row>
    <row r="12" spans="1:18" ht="113.25" thickBot="1" x14ac:dyDescent="0.3">
      <c r="A12" s="9">
        <v>4</v>
      </c>
      <c r="B12" s="41" t="s">
        <v>368</v>
      </c>
      <c r="C12" s="42">
        <v>20</v>
      </c>
      <c r="D12" s="28">
        <v>20</v>
      </c>
      <c r="E12" s="9" t="s">
        <v>58</v>
      </c>
      <c r="F12" s="11"/>
      <c r="G12" s="22">
        <v>0</v>
      </c>
      <c r="H12" s="15">
        <f t="shared" si="3"/>
        <v>0</v>
      </c>
      <c r="I12" s="23">
        <v>0.08</v>
      </c>
      <c r="J12" s="16">
        <f t="shared" si="0"/>
        <v>0</v>
      </c>
      <c r="K12" s="16">
        <f t="shared" si="4"/>
        <v>0</v>
      </c>
      <c r="L12" s="17">
        <f>C12*0.6</f>
        <v>12</v>
      </c>
      <c r="M12" s="32">
        <v>12</v>
      </c>
      <c r="N12" s="17">
        <f>C12*0.2</f>
        <v>4</v>
      </c>
      <c r="O12" s="32">
        <v>4</v>
      </c>
      <c r="P12" s="18">
        <f t="shared" si="1"/>
        <v>0</v>
      </c>
      <c r="Q12" s="18">
        <f t="shared" si="2"/>
        <v>0</v>
      </c>
      <c r="R12" s="18">
        <f>P12+Q12</f>
        <v>0</v>
      </c>
    </row>
    <row r="13" spans="1:18" x14ac:dyDescent="0.25">
      <c r="A13" s="57"/>
      <c r="B13" s="58"/>
      <c r="C13" s="58"/>
      <c r="D13" s="58"/>
      <c r="E13" s="58"/>
      <c r="F13" s="58"/>
      <c r="G13" s="59"/>
      <c r="H13" s="63">
        <f>SUM(H9:H12)</f>
        <v>0</v>
      </c>
      <c r="I13" s="65"/>
      <c r="J13" s="67"/>
      <c r="K13" s="69">
        <f>SUM(K9:K12)</f>
        <v>0</v>
      </c>
      <c r="L13" s="25"/>
      <c r="M13" s="71"/>
      <c r="N13" s="27"/>
      <c r="O13" s="71"/>
      <c r="P13" s="63">
        <f>SUM(P9:P12)</f>
        <v>0</v>
      </c>
      <c r="Q13" s="21"/>
      <c r="R13" s="63">
        <f>SUM(R9:R12)</f>
        <v>0</v>
      </c>
    </row>
    <row r="14" spans="1:18" ht="15.75" thickBot="1" x14ac:dyDescent="0.3">
      <c r="A14" s="60" t="s">
        <v>54</v>
      </c>
      <c r="B14" s="61"/>
      <c r="C14" s="61"/>
      <c r="D14" s="61"/>
      <c r="E14" s="61"/>
      <c r="F14" s="61"/>
      <c r="G14" s="62"/>
      <c r="H14" s="64"/>
      <c r="I14" s="66"/>
      <c r="J14" s="68"/>
      <c r="K14" s="70"/>
      <c r="L14" s="26"/>
      <c r="M14" s="72"/>
      <c r="N14" s="20"/>
      <c r="O14" s="72"/>
      <c r="P14" s="64"/>
      <c r="Q14" s="20"/>
      <c r="R14" s="64"/>
    </row>
    <row r="15" spans="1:18" x14ac:dyDescent="0.25">
      <c r="A15" s="13"/>
    </row>
    <row r="16" spans="1:18" x14ac:dyDescent="0.25">
      <c r="A16" s="53" t="s">
        <v>55</v>
      </c>
      <c r="B16" s="53"/>
      <c r="C16" s="53"/>
      <c r="D16" s="53"/>
      <c r="E16" s="53"/>
      <c r="F16" s="53"/>
      <c r="G16" s="53"/>
      <c r="H16" s="53"/>
      <c r="I16" s="53"/>
      <c r="J16" s="53"/>
      <c r="K16" s="53"/>
      <c r="L16" s="53"/>
      <c r="M16" s="53"/>
      <c r="N16" s="53"/>
      <c r="O16" s="53"/>
      <c r="P16" s="53"/>
      <c r="Q16" s="19"/>
    </row>
    <row r="22" spans="1:18" x14ac:dyDescent="0.25">
      <c r="A22" s="24"/>
      <c r="B22" t="s">
        <v>74</v>
      </c>
    </row>
    <row r="24" spans="1:18" ht="45" customHeight="1" x14ac:dyDescent="0.25">
      <c r="A24" s="33"/>
      <c r="B24" s="52" t="s">
        <v>210</v>
      </c>
      <c r="C24" s="52"/>
      <c r="D24" s="52"/>
      <c r="E24" s="52"/>
      <c r="F24" s="52"/>
      <c r="G24" s="52"/>
      <c r="H24" s="52"/>
      <c r="I24" s="52"/>
      <c r="J24" s="52"/>
      <c r="K24" s="52"/>
      <c r="L24" s="52"/>
      <c r="M24" s="52"/>
      <c r="N24" s="52"/>
      <c r="O24" s="52"/>
      <c r="P24" s="52"/>
      <c r="Q24" s="52"/>
      <c r="R24" s="52"/>
    </row>
  </sheetData>
  <mergeCells count="26">
    <mergeCell ref="M4:M7"/>
    <mergeCell ref="N4:N7"/>
    <mergeCell ref="O4:O7"/>
    <mergeCell ref="P4:P7"/>
    <mergeCell ref="A4:A7"/>
    <mergeCell ref="C4:C7"/>
    <mergeCell ref="D4:D7"/>
    <mergeCell ref="F4:F7"/>
    <mergeCell ref="I4:I7"/>
    <mergeCell ref="J4:J7"/>
    <mergeCell ref="R13:R14"/>
    <mergeCell ref="A14:G14"/>
    <mergeCell ref="A16:P16"/>
    <mergeCell ref="B24:R24"/>
    <mergeCell ref="Q4:Q7"/>
    <mergeCell ref="R4:R7"/>
    <mergeCell ref="A13:G13"/>
    <mergeCell ref="H13:H14"/>
    <mergeCell ref="I13:I14"/>
    <mergeCell ref="J13:J14"/>
    <mergeCell ref="K13:K14"/>
    <mergeCell ref="M13:M14"/>
    <mergeCell ref="O13:O14"/>
    <mergeCell ref="P13:P14"/>
    <mergeCell ref="K4:K7"/>
    <mergeCell ref="L4:L7"/>
  </mergeCells>
  <pageMargins left="0.7" right="0.7" top="0.75" bottom="0.75" header="0.3" footer="0.3"/>
  <pageSetup paperSize="9" scale="5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R22"/>
  <sheetViews>
    <sheetView tabSelected="1" workbookViewId="0">
      <selection activeCell="F4" sqref="F4:F7"/>
    </sheetView>
  </sheetViews>
  <sheetFormatPr defaultRowHeight="15" x14ac:dyDescent="0.25"/>
  <cols>
    <col min="2" max="2" width="16.85546875" customWidth="1"/>
  </cols>
  <sheetData>
    <row r="3" spans="1:18" ht="15.75" thickBot="1" x14ac:dyDescent="0.3">
      <c r="A3" s="51" t="s">
        <v>381</v>
      </c>
    </row>
    <row r="4" spans="1:18" ht="25.5" customHeight="1" x14ac:dyDescent="0.25">
      <c r="A4" s="54" t="s">
        <v>1</v>
      </c>
      <c r="B4" s="3" t="s">
        <v>2</v>
      </c>
      <c r="C4" s="54" t="s">
        <v>75</v>
      </c>
      <c r="D4" s="54" t="s">
        <v>76</v>
      </c>
      <c r="E4" s="3"/>
      <c r="F4" s="54" t="s">
        <v>385</v>
      </c>
      <c r="G4" s="7" t="s">
        <v>4</v>
      </c>
      <c r="H4" s="3" t="s">
        <v>6</v>
      </c>
      <c r="I4" s="54" t="s">
        <v>8</v>
      </c>
      <c r="J4" s="54" t="s">
        <v>71</v>
      </c>
      <c r="K4" s="54" t="s">
        <v>72</v>
      </c>
      <c r="L4" s="54" t="s">
        <v>68</v>
      </c>
      <c r="M4" s="54" t="s">
        <v>77</v>
      </c>
      <c r="N4" s="54" t="s">
        <v>78</v>
      </c>
      <c r="O4" s="54" t="s">
        <v>79</v>
      </c>
      <c r="P4" s="54" t="s">
        <v>69</v>
      </c>
      <c r="Q4" s="54" t="s">
        <v>73</v>
      </c>
      <c r="R4" s="54" t="s">
        <v>70</v>
      </c>
    </row>
    <row r="5" spans="1:18" ht="24" x14ac:dyDescent="0.25">
      <c r="A5" s="55"/>
      <c r="B5" s="6" t="s">
        <v>3</v>
      </c>
      <c r="C5" s="55"/>
      <c r="D5" s="55"/>
      <c r="E5" s="6" t="s">
        <v>56</v>
      </c>
      <c r="F5" s="55"/>
      <c r="G5" s="6" t="s">
        <v>5</v>
      </c>
      <c r="H5" s="6" t="s">
        <v>7</v>
      </c>
      <c r="I5" s="55"/>
      <c r="J5" s="55"/>
      <c r="K5" s="55"/>
      <c r="L5" s="55"/>
      <c r="M5" s="55"/>
      <c r="N5" s="55"/>
      <c r="O5" s="55"/>
      <c r="P5" s="55"/>
      <c r="Q5" s="55"/>
      <c r="R5" s="55"/>
    </row>
    <row r="6" spans="1:18" ht="48" x14ac:dyDescent="0.25">
      <c r="A6" s="55"/>
      <c r="B6" s="4"/>
      <c r="C6" s="55"/>
      <c r="D6" s="55"/>
      <c r="E6" s="4"/>
      <c r="F6" s="55"/>
      <c r="G6" s="6" t="s">
        <v>80</v>
      </c>
      <c r="H6" s="4"/>
      <c r="I6" s="55"/>
      <c r="J6" s="55"/>
      <c r="K6" s="55"/>
      <c r="L6" s="55"/>
      <c r="M6" s="55"/>
      <c r="N6" s="55"/>
      <c r="O6" s="55"/>
      <c r="P6" s="55"/>
      <c r="Q6" s="55"/>
      <c r="R6" s="55"/>
    </row>
    <row r="7" spans="1:18" ht="15.75" thickBot="1" x14ac:dyDescent="0.3">
      <c r="A7" s="56"/>
      <c r="B7" s="5"/>
      <c r="C7" s="56"/>
      <c r="D7" s="56"/>
      <c r="E7" s="5"/>
      <c r="F7" s="56"/>
      <c r="G7" s="5"/>
      <c r="H7" s="5"/>
      <c r="I7" s="56"/>
      <c r="J7" s="56"/>
      <c r="K7" s="56"/>
      <c r="L7" s="56"/>
      <c r="M7" s="56"/>
      <c r="N7" s="56"/>
      <c r="O7" s="56"/>
      <c r="P7" s="56"/>
      <c r="Q7" s="56"/>
      <c r="R7" s="56"/>
    </row>
    <row r="8" spans="1:18" ht="15.75" thickBot="1" x14ac:dyDescent="0.3">
      <c r="A8" s="8">
        <v>1</v>
      </c>
      <c r="B8" s="8">
        <v>2</v>
      </c>
      <c r="C8" s="8">
        <v>3</v>
      </c>
      <c r="D8" s="8">
        <v>4</v>
      </c>
      <c r="E8" s="8">
        <v>5</v>
      </c>
      <c r="F8" s="8">
        <v>6</v>
      </c>
      <c r="G8" s="8">
        <v>7</v>
      </c>
      <c r="H8" s="8">
        <v>8</v>
      </c>
      <c r="I8" s="8">
        <v>9</v>
      </c>
      <c r="J8" s="8">
        <v>10</v>
      </c>
      <c r="K8" s="8">
        <v>11</v>
      </c>
      <c r="L8" s="8">
        <v>12</v>
      </c>
      <c r="M8" s="8">
        <v>13</v>
      </c>
      <c r="N8" s="8">
        <v>14</v>
      </c>
      <c r="O8" s="8">
        <v>15</v>
      </c>
      <c r="P8" s="8">
        <v>16</v>
      </c>
      <c r="Q8" s="8">
        <v>17</v>
      </c>
      <c r="R8" s="8">
        <v>18</v>
      </c>
    </row>
    <row r="9" spans="1:18" ht="221.25" customHeight="1" thickBot="1" x14ac:dyDescent="0.3">
      <c r="A9" s="9">
        <v>1</v>
      </c>
      <c r="B9" s="41" t="s">
        <v>369</v>
      </c>
      <c r="C9" s="42">
        <v>18</v>
      </c>
      <c r="D9" s="28">
        <v>18</v>
      </c>
      <c r="E9" s="9" t="s">
        <v>58</v>
      </c>
      <c r="F9" s="11"/>
      <c r="G9" s="22">
        <v>0</v>
      </c>
      <c r="H9" s="15">
        <f>D9*G9</f>
        <v>0</v>
      </c>
      <c r="I9" s="23">
        <v>0.23</v>
      </c>
      <c r="J9" s="16">
        <f t="shared" ref="J9:J10" si="0">H9*I9</f>
        <v>0</v>
      </c>
      <c r="K9" s="16">
        <f>H9+J9</f>
        <v>0</v>
      </c>
      <c r="L9" s="17">
        <f>10</f>
        <v>10</v>
      </c>
      <c r="M9" s="32">
        <v>10</v>
      </c>
      <c r="N9" s="17">
        <v>4</v>
      </c>
      <c r="O9" s="32">
        <v>4</v>
      </c>
      <c r="P9" s="18">
        <f t="shared" ref="P9:P10" si="1">G9*O9</f>
        <v>0</v>
      </c>
      <c r="Q9" s="18">
        <f t="shared" ref="Q9:Q10" si="2">I9*P9</f>
        <v>0</v>
      </c>
      <c r="R9" s="18">
        <f>P9+Q9</f>
        <v>0</v>
      </c>
    </row>
    <row r="10" spans="1:18" ht="158.25" thickBot="1" x14ac:dyDescent="0.3">
      <c r="A10" s="9">
        <v>2</v>
      </c>
      <c r="B10" s="41" t="s">
        <v>370</v>
      </c>
      <c r="C10" s="42">
        <v>18</v>
      </c>
      <c r="D10" s="28">
        <v>18</v>
      </c>
      <c r="E10" s="9" t="s">
        <v>58</v>
      </c>
      <c r="F10" s="11"/>
      <c r="G10" s="22">
        <v>0</v>
      </c>
      <c r="H10" s="15">
        <f>D10*G10</f>
        <v>0</v>
      </c>
      <c r="I10" s="23">
        <v>0.23</v>
      </c>
      <c r="J10" s="16">
        <f t="shared" si="0"/>
        <v>0</v>
      </c>
      <c r="K10" s="16">
        <f>H10+J10</f>
        <v>0</v>
      </c>
      <c r="L10" s="17">
        <v>10</v>
      </c>
      <c r="M10" s="32">
        <v>10</v>
      </c>
      <c r="N10" s="17">
        <v>4</v>
      </c>
      <c r="O10" s="32">
        <v>4</v>
      </c>
      <c r="P10" s="18">
        <f t="shared" si="1"/>
        <v>0</v>
      </c>
      <c r="Q10" s="18">
        <f t="shared" si="2"/>
        <v>0</v>
      </c>
      <c r="R10" s="18">
        <f>P10+Q10</f>
        <v>0</v>
      </c>
    </row>
    <row r="11" spans="1:18" x14ac:dyDescent="0.25">
      <c r="A11" s="57"/>
      <c r="B11" s="58"/>
      <c r="C11" s="58"/>
      <c r="D11" s="58"/>
      <c r="E11" s="58"/>
      <c r="F11" s="58"/>
      <c r="G11" s="59"/>
      <c r="H11" s="63">
        <f>SUM(H9:H10)</f>
        <v>0</v>
      </c>
      <c r="I11" s="65"/>
      <c r="J11" s="67"/>
      <c r="K11" s="69">
        <f>SUM(K9:K10)</f>
        <v>0</v>
      </c>
      <c r="L11" s="25"/>
      <c r="M11" s="71"/>
      <c r="N11" s="27"/>
      <c r="O11" s="71"/>
      <c r="P11" s="63">
        <f>SUM(P9:P10)</f>
        <v>0</v>
      </c>
      <c r="Q11" s="21"/>
      <c r="R11" s="63">
        <f>SUM(R9:R10)</f>
        <v>0</v>
      </c>
    </row>
    <row r="12" spans="1:18" ht="15.75" thickBot="1" x14ac:dyDescent="0.3">
      <c r="A12" s="60" t="s">
        <v>54</v>
      </c>
      <c r="B12" s="61"/>
      <c r="C12" s="61"/>
      <c r="D12" s="61"/>
      <c r="E12" s="61"/>
      <c r="F12" s="61"/>
      <c r="G12" s="62"/>
      <c r="H12" s="64"/>
      <c r="I12" s="66"/>
      <c r="J12" s="68"/>
      <c r="K12" s="70"/>
      <c r="L12" s="26"/>
      <c r="M12" s="72"/>
      <c r="N12" s="20"/>
      <c r="O12" s="72"/>
      <c r="P12" s="64"/>
      <c r="Q12" s="20"/>
      <c r="R12" s="64"/>
    </row>
    <row r="13" spans="1:18" x14ac:dyDescent="0.25">
      <c r="A13" s="13"/>
    </row>
    <row r="14" spans="1:18" x14ac:dyDescent="0.25">
      <c r="A14" s="53" t="s">
        <v>55</v>
      </c>
      <c r="B14" s="53"/>
      <c r="C14" s="53"/>
      <c r="D14" s="53"/>
      <c r="E14" s="53"/>
      <c r="F14" s="53"/>
      <c r="G14" s="53"/>
      <c r="H14" s="53"/>
      <c r="I14" s="53"/>
      <c r="J14" s="53"/>
      <c r="K14" s="53"/>
      <c r="L14" s="53"/>
      <c r="M14" s="53"/>
      <c r="N14" s="53"/>
      <c r="O14" s="53"/>
      <c r="P14" s="53"/>
      <c r="Q14" s="19"/>
    </row>
    <row r="20" spans="1:18" x14ac:dyDescent="0.25">
      <c r="A20" s="24"/>
      <c r="B20" t="s">
        <v>74</v>
      </c>
    </row>
    <row r="22" spans="1:18" ht="48.75" customHeight="1" x14ac:dyDescent="0.25">
      <c r="A22" s="33"/>
      <c r="B22" s="52" t="s">
        <v>210</v>
      </c>
      <c r="C22" s="52"/>
      <c r="D22" s="52"/>
      <c r="E22" s="52"/>
      <c r="F22" s="52"/>
      <c r="G22" s="52"/>
      <c r="H22" s="52"/>
      <c r="I22" s="52"/>
      <c r="J22" s="52"/>
      <c r="K22" s="52"/>
      <c r="L22" s="52"/>
      <c r="M22" s="52"/>
      <c r="N22" s="52"/>
      <c r="O22" s="52"/>
      <c r="P22" s="52"/>
      <c r="Q22" s="52"/>
      <c r="R22" s="52"/>
    </row>
  </sheetData>
  <mergeCells count="26">
    <mergeCell ref="M4:M7"/>
    <mergeCell ref="N4:N7"/>
    <mergeCell ref="O4:O7"/>
    <mergeCell ref="P4:P7"/>
    <mergeCell ref="A4:A7"/>
    <mergeCell ref="C4:C7"/>
    <mergeCell ref="D4:D7"/>
    <mergeCell ref="F4:F7"/>
    <mergeCell ref="I4:I7"/>
    <mergeCell ref="J4:J7"/>
    <mergeCell ref="R11:R12"/>
    <mergeCell ref="A12:G12"/>
    <mergeCell ref="A14:P14"/>
    <mergeCell ref="B22:R22"/>
    <mergeCell ref="Q4:Q7"/>
    <mergeCell ref="R4:R7"/>
    <mergeCell ref="A11:G11"/>
    <mergeCell ref="H11:H12"/>
    <mergeCell ref="I11:I12"/>
    <mergeCell ref="J11:J12"/>
    <mergeCell ref="K11:K12"/>
    <mergeCell ref="M11:M12"/>
    <mergeCell ref="O11:O12"/>
    <mergeCell ref="P11:P12"/>
    <mergeCell ref="K4:K7"/>
    <mergeCell ref="L4:L7"/>
  </mergeCells>
  <pageMargins left="0.7" right="0.7" top="0.75" bottom="0.75" header="0.3" footer="0.3"/>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S176"/>
  <sheetViews>
    <sheetView workbookViewId="0">
      <selection activeCell="F4" sqref="F4:F7"/>
    </sheetView>
  </sheetViews>
  <sheetFormatPr defaultRowHeight="15" x14ac:dyDescent="0.25"/>
  <cols>
    <col min="2" max="2" width="27.5703125" customWidth="1"/>
    <col min="8" max="8" width="15" customWidth="1"/>
    <col min="9" max="9" width="9.5703125" customWidth="1"/>
    <col min="11" max="11" width="15.42578125" customWidth="1"/>
    <col min="16" max="16" width="13.5703125" customWidth="1"/>
    <col min="17" max="18" width="12.85546875" customWidth="1"/>
  </cols>
  <sheetData>
    <row r="3" spans="1:19" ht="15.75" thickBot="1" x14ac:dyDescent="0.3">
      <c r="A3" s="2" t="s">
        <v>371</v>
      </c>
    </row>
    <row r="4" spans="1:19" ht="25.5" customHeight="1" x14ac:dyDescent="0.25">
      <c r="A4" s="54" t="s">
        <v>1</v>
      </c>
      <c r="B4" s="3" t="s">
        <v>2</v>
      </c>
      <c r="C4" s="54" t="s">
        <v>75</v>
      </c>
      <c r="D4" s="54" t="s">
        <v>76</v>
      </c>
      <c r="E4" s="3"/>
      <c r="F4" s="54" t="s">
        <v>385</v>
      </c>
      <c r="G4" s="7" t="s">
        <v>4</v>
      </c>
      <c r="H4" s="3" t="s">
        <v>6</v>
      </c>
      <c r="I4" s="54" t="s">
        <v>8</v>
      </c>
      <c r="J4" s="54" t="s">
        <v>71</v>
      </c>
      <c r="K4" s="54" t="s">
        <v>72</v>
      </c>
      <c r="L4" s="54" t="s">
        <v>68</v>
      </c>
      <c r="M4" s="54" t="s">
        <v>77</v>
      </c>
      <c r="N4" s="54" t="s">
        <v>78</v>
      </c>
      <c r="O4" s="54" t="s">
        <v>79</v>
      </c>
      <c r="P4" s="54" t="s">
        <v>69</v>
      </c>
      <c r="Q4" s="54" t="s">
        <v>73</v>
      </c>
      <c r="R4" s="54" t="s">
        <v>234</v>
      </c>
      <c r="S4" s="54" t="s">
        <v>232</v>
      </c>
    </row>
    <row r="5" spans="1:19" ht="24" x14ac:dyDescent="0.25">
      <c r="A5" s="55"/>
      <c r="B5" s="6" t="s">
        <v>3</v>
      </c>
      <c r="C5" s="55"/>
      <c r="D5" s="55"/>
      <c r="E5" s="6" t="s">
        <v>56</v>
      </c>
      <c r="F5" s="55"/>
      <c r="G5" s="6" t="s">
        <v>5</v>
      </c>
      <c r="H5" s="6" t="s">
        <v>7</v>
      </c>
      <c r="I5" s="55"/>
      <c r="J5" s="55"/>
      <c r="K5" s="55"/>
      <c r="L5" s="55"/>
      <c r="M5" s="55"/>
      <c r="N5" s="55"/>
      <c r="O5" s="55"/>
      <c r="P5" s="55"/>
      <c r="Q5" s="55"/>
      <c r="R5" s="55"/>
      <c r="S5" s="55"/>
    </row>
    <row r="6" spans="1:19" ht="48" x14ac:dyDescent="0.25">
      <c r="A6" s="55"/>
      <c r="B6" s="4"/>
      <c r="C6" s="55"/>
      <c r="D6" s="55"/>
      <c r="E6" s="4"/>
      <c r="F6" s="55"/>
      <c r="G6" s="6" t="s">
        <v>80</v>
      </c>
      <c r="H6" s="4"/>
      <c r="I6" s="55"/>
      <c r="J6" s="55"/>
      <c r="K6" s="55"/>
      <c r="L6" s="55"/>
      <c r="M6" s="55"/>
      <c r="N6" s="55"/>
      <c r="O6" s="55"/>
      <c r="P6" s="55"/>
      <c r="Q6" s="55"/>
      <c r="R6" s="55"/>
      <c r="S6" s="55"/>
    </row>
    <row r="7" spans="1:19" ht="15.75" thickBot="1" x14ac:dyDescent="0.3">
      <c r="A7" s="56"/>
      <c r="B7" s="5"/>
      <c r="C7" s="56"/>
      <c r="D7" s="56"/>
      <c r="E7" s="5"/>
      <c r="F7" s="56"/>
      <c r="G7" s="5"/>
      <c r="H7" s="5"/>
      <c r="I7" s="56"/>
      <c r="J7" s="56"/>
      <c r="K7" s="56"/>
      <c r="L7" s="56"/>
      <c r="M7" s="56"/>
      <c r="N7" s="56"/>
      <c r="O7" s="56"/>
      <c r="P7" s="56"/>
      <c r="Q7" s="56"/>
      <c r="R7" s="56"/>
      <c r="S7" s="56"/>
    </row>
    <row r="8" spans="1:19" ht="15.75" thickBot="1" x14ac:dyDescent="0.3">
      <c r="A8" s="8">
        <v>1</v>
      </c>
      <c r="B8" s="8">
        <v>2</v>
      </c>
      <c r="C8" s="8">
        <v>3</v>
      </c>
      <c r="D8" s="8">
        <v>4</v>
      </c>
      <c r="E8" s="8">
        <v>5</v>
      </c>
      <c r="F8" s="8">
        <v>6</v>
      </c>
      <c r="G8" s="8">
        <v>7</v>
      </c>
      <c r="H8" s="8">
        <v>8</v>
      </c>
      <c r="I8" s="8">
        <v>9</v>
      </c>
      <c r="J8" s="8">
        <v>10</v>
      </c>
      <c r="K8" s="8">
        <v>11</v>
      </c>
      <c r="L8" s="8">
        <v>12</v>
      </c>
      <c r="M8" s="8">
        <v>13</v>
      </c>
      <c r="N8" s="8">
        <v>14</v>
      </c>
      <c r="O8" s="8">
        <v>15</v>
      </c>
      <c r="P8" s="8">
        <v>16</v>
      </c>
      <c r="Q8" s="8">
        <v>17</v>
      </c>
      <c r="R8" s="6">
        <v>18</v>
      </c>
      <c r="S8" s="6">
        <v>19</v>
      </c>
    </row>
    <row r="9" spans="1:19" ht="370.5" thickBot="1" x14ac:dyDescent="0.3">
      <c r="A9" s="9" t="s">
        <v>9</v>
      </c>
      <c r="B9" s="10" t="s">
        <v>81</v>
      </c>
      <c r="C9" s="10">
        <v>125</v>
      </c>
      <c r="D9" s="31">
        <v>125</v>
      </c>
      <c r="E9" s="9" t="s">
        <v>58</v>
      </c>
      <c r="F9" s="11"/>
      <c r="G9" s="22">
        <v>0</v>
      </c>
      <c r="H9" s="15">
        <f>D9*G9</f>
        <v>0</v>
      </c>
      <c r="I9" s="23">
        <v>0.23</v>
      </c>
      <c r="J9" s="16">
        <f t="shared" ref="J9:J33" si="0">H9*I9</f>
        <v>0</v>
      </c>
      <c r="K9" s="16">
        <f>H9+J9</f>
        <v>0</v>
      </c>
      <c r="L9" s="17">
        <f>C9*0.6</f>
        <v>75</v>
      </c>
      <c r="M9" s="32">
        <v>75</v>
      </c>
      <c r="N9" s="17">
        <f>C9*0.2</f>
        <v>25</v>
      </c>
      <c r="O9" s="32">
        <v>25</v>
      </c>
      <c r="P9" s="18">
        <f t="shared" ref="P9:P34" si="1">G9*O9</f>
        <v>0</v>
      </c>
      <c r="Q9" s="18">
        <f t="shared" ref="Q9:Q34" si="2">I9*P9</f>
        <v>0</v>
      </c>
      <c r="R9" s="18">
        <f>P9+Q9</f>
        <v>0</v>
      </c>
      <c r="S9" s="17" t="s">
        <v>233</v>
      </c>
    </row>
    <row r="10" spans="1:19" ht="77.25" thickBot="1" x14ac:dyDescent="0.3">
      <c r="A10" s="9" t="s">
        <v>11</v>
      </c>
      <c r="B10" s="10" t="s">
        <v>82</v>
      </c>
      <c r="C10" s="10">
        <v>30</v>
      </c>
      <c r="D10" s="31">
        <v>30</v>
      </c>
      <c r="E10" s="9" t="s">
        <v>60</v>
      </c>
      <c r="F10" s="11"/>
      <c r="G10" s="22">
        <v>0</v>
      </c>
      <c r="H10" s="15">
        <f>D10*G10</f>
        <v>0</v>
      </c>
      <c r="I10" s="23">
        <v>0.23</v>
      </c>
      <c r="J10" s="16">
        <f t="shared" si="0"/>
        <v>0</v>
      </c>
      <c r="K10" s="16">
        <f>H10+J10</f>
        <v>0</v>
      </c>
      <c r="L10" s="17">
        <f>C10*0.6</f>
        <v>18</v>
      </c>
      <c r="M10" s="32">
        <v>18</v>
      </c>
      <c r="N10" s="17">
        <f>C10*0.2</f>
        <v>6</v>
      </c>
      <c r="O10" s="32">
        <v>6</v>
      </c>
      <c r="P10" s="18">
        <f t="shared" si="1"/>
        <v>0</v>
      </c>
      <c r="Q10" s="18">
        <f t="shared" si="2"/>
        <v>0</v>
      </c>
      <c r="R10" s="18">
        <f>P10+Q10</f>
        <v>0</v>
      </c>
      <c r="S10" s="17" t="s">
        <v>233</v>
      </c>
    </row>
    <row r="11" spans="1:19" ht="306.75" thickBot="1" x14ac:dyDescent="0.3">
      <c r="A11" s="9" t="s">
        <v>13</v>
      </c>
      <c r="B11" s="10" t="s">
        <v>83</v>
      </c>
      <c r="C11" s="10">
        <v>400</v>
      </c>
      <c r="D11" s="31">
        <v>400</v>
      </c>
      <c r="E11" s="9" t="s">
        <v>58</v>
      </c>
      <c r="F11" s="11"/>
      <c r="G11" s="22">
        <v>0</v>
      </c>
      <c r="H11" s="15">
        <f t="shared" ref="H11:H32" si="3">D11*G11</f>
        <v>0</v>
      </c>
      <c r="I11" s="23">
        <v>0.08</v>
      </c>
      <c r="J11" s="16">
        <f t="shared" si="0"/>
        <v>0</v>
      </c>
      <c r="K11" s="16">
        <f t="shared" ref="K11:K34" si="4">H11+J11</f>
        <v>0</v>
      </c>
      <c r="L11" s="17">
        <v>250</v>
      </c>
      <c r="M11" s="32">
        <v>250</v>
      </c>
      <c r="N11" s="17">
        <v>100</v>
      </c>
      <c r="O11" s="32">
        <v>100</v>
      </c>
      <c r="P11" s="18">
        <f t="shared" si="1"/>
        <v>0</v>
      </c>
      <c r="Q11" s="18">
        <f t="shared" si="2"/>
        <v>0</v>
      </c>
      <c r="R11" s="18">
        <f t="shared" ref="R11:R69" si="5">P11+Q11</f>
        <v>0</v>
      </c>
      <c r="S11" s="17"/>
    </row>
    <row r="12" spans="1:19" ht="255.75" thickBot="1" x14ac:dyDescent="0.3">
      <c r="A12" s="9" t="s">
        <v>15</v>
      </c>
      <c r="B12" s="10" t="s">
        <v>84</v>
      </c>
      <c r="C12" s="10">
        <v>10</v>
      </c>
      <c r="D12" s="31">
        <v>10</v>
      </c>
      <c r="E12" s="9" t="s">
        <v>58</v>
      </c>
      <c r="F12" s="11"/>
      <c r="G12" s="22">
        <v>0</v>
      </c>
      <c r="H12" s="15">
        <f t="shared" si="3"/>
        <v>0</v>
      </c>
      <c r="I12" s="23">
        <v>0.08</v>
      </c>
      <c r="J12" s="16">
        <f t="shared" si="0"/>
        <v>0</v>
      </c>
      <c r="K12" s="16">
        <f t="shared" si="4"/>
        <v>0</v>
      </c>
      <c r="L12" s="17">
        <f t="shared" ref="L12:L70" si="6">C12*0.6</f>
        <v>6</v>
      </c>
      <c r="M12" s="32">
        <v>6</v>
      </c>
      <c r="N12" s="17">
        <f t="shared" ref="N12:N69" si="7">C12*0.2</f>
        <v>2</v>
      </c>
      <c r="O12" s="32">
        <v>2</v>
      </c>
      <c r="P12" s="18">
        <f t="shared" si="1"/>
        <v>0</v>
      </c>
      <c r="Q12" s="18">
        <f t="shared" si="2"/>
        <v>0</v>
      </c>
      <c r="R12" s="18">
        <f t="shared" si="5"/>
        <v>0</v>
      </c>
      <c r="S12" s="17"/>
    </row>
    <row r="13" spans="1:19" ht="39" thickBot="1" x14ac:dyDescent="0.3">
      <c r="A13" s="9" t="s">
        <v>17</v>
      </c>
      <c r="B13" s="10" t="s">
        <v>85</v>
      </c>
      <c r="C13" s="10">
        <v>380</v>
      </c>
      <c r="D13" s="31">
        <v>380</v>
      </c>
      <c r="E13" s="9" t="s">
        <v>60</v>
      </c>
      <c r="F13" s="11"/>
      <c r="G13" s="22">
        <v>0</v>
      </c>
      <c r="H13" s="15">
        <f t="shared" si="3"/>
        <v>0</v>
      </c>
      <c r="I13" s="23">
        <v>0.08</v>
      </c>
      <c r="J13" s="16">
        <f t="shared" si="0"/>
        <v>0</v>
      </c>
      <c r="K13" s="16">
        <f t="shared" si="4"/>
        <v>0</v>
      </c>
      <c r="L13" s="17">
        <f t="shared" si="6"/>
        <v>228</v>
      </c>
      <c r="M13" s="32">
        <v>228</v>
      </c>
      <c r="N13" s="17">
        <f t="shared" si="7"/>
        <v>76</v>
      </c>
      <c r="O13" s="32">
        <v>76</v>
      </c>
      <c r="P13" s="18">
        <f t="shared" si="1"/>
        <v>0</v>
      </c>
      <c r="Q13" s="18">
        <f t="shared" si="2"/>
        <v>0</v>
      </c>
      <c r="R13" s="18">
        <f t="shared" si="5"/>
        <v>0</v>
      </c>
      <c r="S13" s="17" t="s">
        <v>233</v>
      </c>
    </row>
    <row r="14" spans="1:19" ht="26.25" thickBot="1" x14ac:dyDescent="0.3">
      <c r="A14" s="9" t="s">
        <v>19</v>
      </c>
      <c r="B14" s="10" t="s">
        <v>86</v>
      </c>
      <c r="C14" s="10">
        <v>2</v>
      </c>
      <c r="D14" s="31">
        <v>2</v>
      </c>
      <c r="E14" s="9" t="s">
        <v>60</v>
      </c>
      <c r="F14" s="11"/>
      <c r="G14" s="22">
        <v>0</v>
      </c>
      <c r="H14" s="15">
        <f t="shared" si="3"/>
        <v>0</v>
      </c>
      <c r="I14" s="23">
        <v>0.08</v>
      </c>
      <c r="J14" s="16">
        <f t="shared" si="0"/>
        <v>0</v>
      </c>
      <c r="K14" s="16">
        <f t="shared" si="4"/>
        <v>0</v>
      </c>
      <c r="L14" s="17">
        <v>1</v>
      </c>
      <c r="M14" s="32">
        <v>1</v>
      </c>
      <c r="N14" s="17">
        <v>1</v>
      </c>
      <c r="O14" s="32">
        <v>1</v>
      </c>
      <c r="P14" s="18">
        <f t="shared" si="1"/>
        <v>0</v>
      </c>
      <c r="Q14" s="18">
        <f t="shared" si="2"/>
        <v>0</v>
      </c>
      <c r="R14" s="18">
        <f t="shared" si="5"/>
        <v>0</v>
      </c>
      <c r="S14" s="17"/>
    </row>
    <row r="15" spans="1:19" ht="64.5" thickBot="1" x14ac:dyDescent="0.3">
      <c r="A15" s="9" t="s">
        <v>21</v>
      </c>
      <c r="B15" s="10" t="s">
        <v>87</v>
      </c>
      <c r="C15" s="10">
        <v>175</v>
      </c>
      <c r="D15" s="31">
        <v>175</v>
      </c>
      <c r="E15" s="9" t="s">
        <v>60</v>
      </c>
      <c r="F15" s="11"/>
      <c r="G15" s="22">
        <v>0</v>
      </c>
      <c r="H15" s="15">
        <f t="shared" si="3"/>
        <v>0</v>
      </c>
      <c r="I15" s="23">
        <v>0.08</v>
      </c>
      <c r="J15" s="16">
        <f t="shared" si="0"/>
        <v>0</v>
      </c>
      <c r="K15" s="16">
        <f t="shared" si="4"/>
        <v>0</v>
      </c>
      <c r="L15" s="17">
        <f t="shared" si="6"/>
        <v>105</v>
      </c>
      <c r="M15" s="32">
        <v>105</v>
      </c>
      <c r="N15" s="17">
        <f t="shared" si="7"/>
        <v>35</v>
      </c>
      <c r="O15" s="32">
        <v>35</v>
      </c>
      <c r="P15" s="18">
        <f t="shared" si="1"/>
        <v>0</v>
      </c>
      <c r="Q15" s="18">
        <f t="shared" si="2"/>
        <v>0</v>
      </c>
      <c r="R15" s="18">
        <f t="shared" si="5"/>
        <v>0</v>
      </c>
      <c r="S15" s="17"/>
    </row>
    <row r="16" spans="1:19" ht="26.25" thickBot="1" x14ac:dyDescent="0.3">
      <c r="A16" s="9" t="s">
        <v>23</v>
      </c>
      <c r="B16" s="10" t="s">
        <v>88</v>
      </c>
      <c r="C16" s="10">
        <v>10</v>
      </c>
      <c r="D16" s="31">
        <v>10</v>
      </c>
      <c r="E16" s="9" t="s">
        <v>58</v>
      </c>
      <c r="F16" s="11"/>
      <c r="G16" s="22">
        <v>0</v>
      </c>
      <c r="H16" s="15">
        <f t="shared" si="3"/>
        <v>0</v>
      </c>
      <c r="I16" s="23">
        <v>0.08</v>
      </c>
      <c r="J16" s="16">
        <f t="shared" si="0"/>
        <v>0</v>
      </c>
      <c r="K16" s="16">
        <f t="shared" si="4"/>
        <v>0</v>
      </c>
      <c r="L16" s="17">
        <f t="shared" si="6"/>
        <v>6</v>
      </c>
      <c r="M16" s="32">
        <v>6</v>
      </c>
      <c r="N16" s="17">
        <v>5</v>
      </c>
      <c r="O16" s="32">
        <v>5</v>
      </c>
      <c r="P16" s="18">
        <f t="shared" si="1"/>
        <v>0</v>
      </c>
      <c r="Q16" s="18">
        <f t="shared" si="2"/>
        <v>0</v>
      </c>
      <c r="R16" s="18">
        <f t="shared" si="5"/>
        <v>0</v>
      </c>
      <c r="S16" s="17"/>
    </row>
    <row r="17" spans="1:19" ht="39" thickBot="1" x14ac:dyDescent="0.3">
      <c r="A17" s="9" t="s">
        <v>25</v>
      </c>
      <c r="B17" s="10" t="s">
        <v>89</v>
      </c>
      <c r="C17" s="10">
        <v>150</v>
      </c>
      <c r="D17" s="31">
        <v>150</v>
      </c>
      <c r="E17" s="9" t="s">
        <v>58</v>
      </c>
      <c r="F17" s="11"/>
      <c r="G17" s="22">
        <v>0</v>
      </c>
      <c r="H17" s="15">
        <f t="shared" si="3"/>
        <v>0</v>
      </c>
      <c r="I17" s="23">
        <v>0.08</v>
      </c>
      <c r="J17" s="16">
        <f t="shared" si="0"/>
        <v>0</v>
      </c>
      <c r="K17" s="16">
        <f t="shared" si="4"/>
        <v>0</v>
      </c>
      <c r="L17" s="17">
        <v>100</v>
      </c>
      <c r="M17" s="32">
        <v>100</v>
      </c>
      <c r="N17" s="17">
        <v>50</v>
      </c>
      <c r="O17" s="32">
        <v>50</v>
      </c>
      <c r="P17" s="18">
        <f t="shared" si="1"/>
        <v>0</v>
      </c>
      <c r="Q17" s="18">
        <f t="shared" si="2"/>
        <v>0</v>
      </c>
      <c r="R17" s="18">
        <f t="shared" si="5"/>
        <v>0</v>
      </c>
      <c r="S17" s="17"/>
    </row>
    <row r="18" spans="1:19" ht="409.6" thickBot="1" x14ac:dyDescent="0.3">
      <c r="A18" s="9" t="s">
        <v>27</v>
      </c>
      <c r="B18" s="10" t="s">
        <v>90</v>
      </c>
      <c r="C18" s="10">
        <v>1600</v>
      </c>
      <c r="D18" s="31">
        <v>1600</v>
      </c>
      <c r="E18" s="9" t="s">
        <v>206</v>
      </c>
      <c r="F18" s="11"/>
      <c r="G18" s="22">
        <v>0</v>
      </c>
      <c r="H18" s="15">
        <f t="shared" si="3"/>
        <v>0</v>
      </c>
      <c r="I18" s="23">
        <v>0.08</v>
      </c>
      <c r="J18" s="16">
        <f t="shared" si="0"/>
        <v>0</v>
      </c>
      <c r="K18" s="16">
        <f t="shared" si="4"/>
        <v>0</v>
      </c>
      <c r="L18" s="17">
        <f t="shared" si="6"/>
        <v>960</v>
      </c>
      <c r="M18" s="32">
        <v>960</v>
      </c>
      <c r="N18" s="17">
        <f t="shared" si="7"/>
        <v>320</v>
      </c>
      <c r="O18" s="32">
        <v>320</v>
      </c>
      <c r="P18" s="18">
        <f t="shared" si="1"/>
        <v>0</v>
      </c>
      <c r="Q18" s="18">
        <f t="shared" si="2"/>
        <v>0</v>
      </c>
      <c r="R18" s="18">
        <f t="shared" si="5"/>
        <v>0</v>
      </c>
      <c r="S18" s="17"/>
    </row>
    <row r="19" spans="1:19" ht="26.25" thickBot="1" x14ac:dyDescent="0.3">
      <c r="A19" s="9" t="s">
        <v>29</v>
      </c>
      <c r="B19" s="10" t="s">
        <v>91</v>
      </c>
      <c r="C19" s="10">
        <v>3</v>
      </c>
      <c r="D19" s="31">
        <v>3</v>
      </c>
      <c r="E19" s="9" t="s">
        <v>60</v>
      </c>
      <c r="F19" s="11"/>
      <c r="G19" s="22">
        <v>0</v>
      </c>
      <c r="H19" s="15">
        <f t="shared" si="3"/>
        <v>0</v>
      </c>
      <c r="I19" s="23">
        <v>0.08</v>
      </c>
      <c r="J19" s="16">
        <f t="shared" si="0"/>
        <v>0</v>
      </c>
      <c r="K19" s="16">
        <f t="shared" si="4"/>
        <v>0</v>
      </c>
      <c r="L19" s="17">
        <v>2</v>
      </c>
      <c r="M19" s="32">
        <v>2</v>
      </c>
      <c r="N19" s="17">
        <v>1</v>
      </c>
      <c r="O19" s="32">
        <v>1</v>
      </c>
      <c r="P19" s="18">
        <f t="shared" si="1"/>
        <v>0</v>
      </c>
      <c r="Q19" s="18">
        <f t="shared" si="2"/>
        <v>0</v>
      </c>
      <c r="R19" s="18">
        <f t="shared" si="5"/>
        <v>0</v>
      </c>
      <c r="S19" s="17"/>
    </row>
    <row r="20" spans="1:19" ht="204.75" thickBot="1" x14ac:dyDescent="0.3">
      <c r="A20" s="9" t="s">
        <v>31</v>
      </c>
      <c r="B20" s="10" t="s">
        <v>92</v>
      </c>
      <c r="C20" s="10">
        <v>70</v>
      </c>
      <c r="D20" s="31">
        <v>70</v>
      </c>
      <c r="E20" s="9" t="s">
        <v>60</v>
      </c>
      <c r="F20" s="11"/>
      <c r="G20" s="22">
        <v>0</v>
      </c>
      <c r="H20" s="15">
        <f t="shared" si="3"/>
        <v>0</v>
      </c>
      <c r="I20" s="23">
        <v>0.08</v>
      </c>
      <c r="J20" s="16">
        <f t="shared" si="0"/>
        <v>0</v>
      </c>
      <c r="K20" s="16">
        <f t="shared" si="4"/>
        <v>0</v>
      </c>
      <c r="L20" s="17">
        <f t="shared" si="6"/>
        <v>42</v>
      </c>
      <c r="M20" s="32">
        <v>42</v>
      </c>
      <c r="N20" s="17">
        <f t="shared" si="7"/>
        <v>14</v>
      </c>
      <c r="O20" s="32">
        <v>14</v>
      </c>
      <c r="P20" s="18">
        <f t="shared" si="1"/>
        <v>0</v>
      </c>
      <c r="Q20" s="18">
        <f t="shared" si="2"/>
        <v>0</v>
      </c>
      <c r="R20" s="18">
        <f t="shared" si="5"/>
        <v>0</v>
      </c>
      <c r="S20" s="17"/>
    </row>
    <row r="21" spans="1:19" ht="204.75" thickBot="1" x14ac:dyDescent="0.3">
      <c r="A21" s="9" t="s">
        <v>33</v>
      </c>
      <c r="B21" s="10" t="s">
        <v>93</v>
      </c>
      <c r="C21" s="10">
        <v>100</v>
      </c>
      <c r="D21" s="31">
        <v>100</v>
      </c>
      <c r="E21" s="9" t="s">
        <v>60</v>
      </c>
      <c r="F21" s="11"/>
      <c r="G21" s="22">
        <v>0</v>
      </c>
      <c r="H21" s="15">
        <f t="shared" si="3"/>
        <v>0</v>
      </c>
      <c r="I21" s="23">
        <v>0.08</v>
      </c>
      <c r="J21" s="16">
        <f t="shared" si="0"/>
        <v>0</v>
      </c>
      <c r="K21" s="16">
        <f t="shared" si="4"/>
        <v>0</v>
      </c>
      <c r="L21" s="17">
        <f t="shared" si="6"/>
        <v>60</v>
      </c>
      <c r="M21" s="32">
        <v>60</v>
      </c>
      <c r="N21" s="17">
        <f t="shared" si="7"/>
        <v>20</v>
      </c>
      <c r="O21" s="32">
        <v>20</v>
      </c>
      <c r="P21" s="18">
        <f t="shared" si="1"/>
        <v>0</v>
      </c>
      <c r="Q21" s="18">
        <f t="shared" si="2"/>
        <v>0</v>
      </c>
      <c r="R21" s="18">
        <f t="shared" si="5"/>
        <v>0</v>
      </c>
      <c r="S21" s="17"/>
    </row>
    <row r="22" spans="1:19" ht="204.75" thickBot="1" x14ac:dyDescent="0.3">
      <c r="A22" s="9" t="s">
        <v>35</v>
      </c>
      <c r="B22" s="10" t="s">
        <v>94</v>
      </c>
      <c r="C22" s="10">
        <v>150</v>
      </c>
      <c r="D22" s="31">
        <v>150</v>
      </c>
      <c r="E22" s="9" t="s">
        <v>60</v>
      </c>
      <c r="F22" s="11"/>
      <c r="G22" s="22">
        <v>0</v>
      </c>
      <c r="H22" s="15">
        <f t="shared" si="3"/>
        <v>0</v>
      </c>
      <c r="I22" s="23">
        <v>0.08</v>
      </c>
      <c r="J22" s="16">
        <f t="shared" si="0"/>
        <v>0</v>
      </c>
      <c r="K22" s="16">
        <f t="shared" si="4"/>
        <v>0</v>
      </c>
      <c r="L22" s="17">
        <f t="shared" si="6"/>
        <v>90</v>
      </c>
      <c r="M22" s="32">
        <v>90</v>
      </c>
      <c r="N22" s="17">
        <f t="shared" si="7"/>
        <v>30</v>
      </c>
      <c r="O22" s="32">
        <v>30</v>
      </c>
      <c r="P22" s="18">
        <f t="shared" si="1"/>
        <v>0</v>
      </c>
      <c r="Q22" s="18">
        <f t="shared" si="2"/>
        <v>0</v>
      </c>
      <c r="R22" s="18">
        <f t="shared" si="5"/>
        <v>0</v>
      </c>
      <c r="S22" s="17"/>
    </row>
    <row r="23" spans="1:19" ht="204.75" thickBot="1" x14ac:dyDescent="0.3">
      <c r="A23" s="9" t="s">
        <v>37</v>
      </c>
      <c r="B23" s="10" t="s">
        <v>95</v>
      </c>
      <c r="C23" s="10">
        <v>150</v>
      </c>
      <c r="D23" s="31">
        <v>150</v>
      </c>
      <c r="E23" s="9" t="s">
        <v>60</v>
      </c>
      <c r="F23" s="11"/>
      <c r="G23" s="22">
        <v>0</v>
      </c>
      <c r="H23" s="15">
        <f t="shared" si="3"/>
        <v>0</v>
      </c>
      <c r="I23" s="23">
        <v>0.08</v>
      </c>
      <c r="J23" s="16">
        <f t="shared" si="0"/>
        <v>0</v>
      </c>
      <c r="K23" s="16">
        <f t="shared" si="4"/>
        <v>0</v>
      </c>
      <c r="L23" s="17">
        <f t="shared" si="6"/>
        <v>90</v>
      </c>
      <c r="M23" s="32">
        <v>90</v>
      </c>
      <c r="N23" s="17">
        <f t="shared" si="7"/>
        <v>30</v>
      </c>
      <c r="O23" s="32">
        <v>30</v>
      </c>
      <c r="P23" s="18">
        <f t="shared" si="1"/>
        <v>0</v>
      </c>
      <c r="Q23" s="18">
        <f t="shared" si="2"/>
        <v>0</v>
      </c>
      <c r="R23" s="18">
        <f t="shared" si="5"/>
        <v>0</v>
      </c>
      <c r="S23" s="17"/>
    </row>
    <row r="24" spans="1:19" ht="141" thickBot="1" x14ac:dyDescent="0.3">
      <c r="A24" s="9" t="s">
        <v>39</v>
      </c>
      <c r="B24" s="10" t="s">
        <v>96</v>
      </c>
      <c r="C24" s="10">
        <v>1000</v>
      </c>
      <c r="D24" s="31">
        <v>1000</v>
      </c>
      <c r="E24" s="9" t="s">
        <v>58</v>
      </c>
      <c r="F24" s="11"/>
      <c r="G24" s="22">
        <v>0</v>
      </c>
      <c r="H24" s="15">
        <f t="shared" si="3"/>
        <v>0</v>
      </c>
      <c r="I24" s="23">
        <v>0.08</v>
      </c>
      <c r="J24" s="16">
        <f t="shared" si="0"/>
        <v>0</v>
      </c>
      <c r="K24" s="16">
        <f t="shared" si="4"/>
        <v>0</v>
      </c>
      <c r="L24" s="17">
        <f t="shared" si="6"/>
        <v>600</v>
      </c>
      <c r="M24" s="32">
        <v>600</v>
      </c>
      <c r="N24" s="17">
        <f t="shared" si="7"/>
        <v>200</v>
      </c>
      <c r="O24" s="32">
        <v>200</v>
      </c>
      <c r="P24" s="18">
        <f t="shared" si="1"/>
        <v>0</v>
      </c>
      <c r="Q24" s="18">
        <f t="shared" si="2"/>
        <v>0</v>
      </c>
      <c r="R24" s="18">
        <f t="shared" si="5"/>
        <v>0</v>
      </c>
      <c r="S24" s="17" t="s">
        <v>233</v>
      </c>
    </row>
    <row r="25" spans="1:19" ht="166.5" thickBot="1" x14ac:dyDescent="0.3">
      <c r="A25" s="9" t="s">
        <v>41</v>
      </c>
      <c r="B25" s="10" t="s">
        <v>97</v>
      </c>
      <c r="C25" s="10">
        <v>1400</v>
      </c>
      <c r="D25" s="31">
        <v>1400</v>
      </c>
      <c r="E25" s="9" t="s">
        <v>58</v>
      </c>
      <c r="F25" s="11"/>
      <c r="G25" s="22">
        <v>0</v>
      </c>
      <c r="H25" s="15">
        <f t="shared" si="3"/>
        <v>0</v>
      </c>
      <c r="I25" s="23">
        <v>0.08</v>
      </c>
      <c r="J25" s="16">
        <f t="shared" si="0"/>
        <v>0</v>
      </c>
      <c r="K25" s="16">
        <f t="shared" si="4"/>
        <v>0</v>
      </c>
      <c r="L25" s="17">
        <v>850</v>
      </c>
      <c r="M25" s="32">
        <v>850</v>
      </c>
      <c r="N25" s="17">
        <v>300</v>
      </c>
      <c r="O25" s="32">
        <v>300</v>
      </c>
      <c r="P25" s="18">
        <f t="shared" si="1"/>
        <v>0</v>
      </c>
      <c r="Q25" s="18">
        <f t="shared" si="2"/>
        <v>0</v>
      </c>
      <c r="R25" s="18">
        <f t="shared" si="5"/>
        <v>0</v>
      </c>
      <c r="S25" s="17"/>
    </row>
    <row r="26" spans="1:19" ht="39" thickBot="1" x14ac:dyDescent="0.3">
      <c r="A26" s="9" t="s">
        <v>43</v>
      </c>
      <c r="B26" s="10" t="s">
        <v>98</v>
      </c>
      <c r="C26" s="10">
        <v>0</v>
      </c>
      <c r="D26" s="31">
        <v>0</v>
      </c>
      <c r="E26" s="9" t="s">
        <v>60</v>
      </c>
      <c r="F26" s="11"/>
      <c r="G26" s="22">
        <v>0</v>
      </c>
      <c r="H26" s="15">
        <f t="shared" si="3"/>
        <v>0</v>
      </c>
      <c r="I26" s="23">
        <v>0.08</v>
      </c>
      <c r="J26" s="16">
        <f t="shared" si="0"/>
        <v>0</v>
      </c>
      <c r="K26" s="16">
        <f t="shared" si="4"/>
        <v>0</v>
      </c>
      <c r="L26" s="17">
        <v>0</v>
      </c>
      <c r="M26" s="32">
        <v>0</v>
      </c>
      <c r="N26" s="17">
        <v>2</v>
      </c>
      <c r="O26" s="32">
        <v>2</v>
      </c>
      <c r="P26" s="18">
        <f t="shared" si="1"/>
        <v>0</v>
      </c>
      <c r="Q26" s="18">
        <f t="shared" si="2"/>
        <v>0</v>
      </c>
      <c r="R26" s="18">
        <f t="shared" si="5"/>
        <v>0</v>
      </c>
      <c r="S26" s="17"/>
    </row>
    <row r="27" spans="1:19" ht="26.25" thickBot="1" x14ac:dyDescent="0.3">
      <c r="A27" s="9" t="s">
        <v>45</v>
      </c>
      <c r="B27" s="10" t="s">
        <v>99</v>
      </c>
      <c r="C27" s="10">
        <v>300</v>
      </c>
      <c r="D27" s="31">
        <v>300</v>
      </c>
      <c r="E27" s="9" t="s">
        <v>58</v>
      </c>
      <c r="F27" s="11"/>
      <c r="G27" s="22">
        <v>0</v>
      </c>
      <c r="H27" s="15">
        <f t="shared" si="3"/>
        <v>0</v>
      </c>
      <c r="I27" s="23">
        <v>0.08</v>
      </c>
      <c r="J27" s="16">
        <f t="shared" si="0"/>
        <v>0</v>
      </c>
      <c r="K27" s="16">
        <f t="shared" si="4"/>
        <v>0</v>
      </c>
      <c r="L27" s="17">
        <f t="shared" si="6"/>
        <v>180</v>
      </c>
      <c r="M27" s="32">
        <v>180</v>
      </c>
      <c r="N27" s="17">
        <f t="shared" si="7"/>
        <v>60</v>
      </c>
      <c r="O27" s="32">
        <v>60</v>
      </c>
      <c r="P27" s="18">
        <f t="shared" si="1"/>
        <v>0</v>
      </c>
      <c r="Q27" s="18">
        <f t="shared" si="2"/>
        <v>0</v>
      </c>
      <c r="R27" s="18">
        <f t="shared" si="5"/>
        <v>0</v>
      </c>
      <c r="S27" s="17"/>
    </row>
    <row r="28" spans="1:19" ht="26.25" thickBot="1" x14ac:dyDescent="0.3">
      <c r="A28" s="9">
        <v>20</v>
      </c>
      <c r="B28" s="10" t="s">
        <v>100</v>
      </c>
      <c r="C28" s="10">
        <v>10</v>
      </c>
      <c r="D28" s="31">
        <v>10</v>
      </c>
      <c r="E28" s="14" t="s">
        <v>58</v>
      </c>
      <c r="F28" s="12"/>
      <c r="G28" s="22">
        <v>0</v>
      </c>
      <c r="H28" s="15">
        <f t="shared" si="3"/>
        <v>0</v>
      </c>
      <c r="I28" s="23">
        <v>0.08</v>
      </c>
      <c r="J28" s="16">
        <f t="shared" si="0"/>
        <v>0</v>
      </c>
      <c r="K28" s="16">
        <f t="shared" si="4"/>
        <v>0</v>
      </c>
      <c r="L28" s="17">
        <f t="shared" si="6"/>
        <v>6</v>
      </c>
      <c r="M28" s="32">
        <v>6</v>
      </c>
      <c r="N28" s="17">
        <f t="shared" si="7"/>
        <v>2</v>
      </c>
      <c r="O28" s="32">
        <v>2</v>
      </c>
      <c r="P28" s="18">
        <f t="shared" si="1"/>
        <v>0</v>
      </c>
      <c r="Q28" s="18">
        <f t="shared" si="2"/>
        <v>0</v>
      </c>
      <c r="R28" s="18">
        <f t="shared" si="5"/>
        <v>0</v>
      </c>
      <c r="S28" s="17"/>
    </row>
    <row r="29" spans="1:19" ht="39" thickBot="1" x14ac:dyDescent="0.3">
      <c r="A29" s="9">
        <v>21</v>
      </c>
      <c r="B29" s="10" t="s">
        <v>101</v>
      </c>
      <c r="C29" s="10">
        <v>90</v>
      </c>
      <c r="D29" s="31">
        <v>90</v>
      </c>
      <c r="E29" s="14" t="s">
        <v>58</v>
      </c>
      <c r="F29" s="12"/>
      <c r="G29" s="22">
        <v>0</v>
      </c>
      <c r="H29" s="15">
        <f t="shared" si="3"/>
        <v>0</v>
      </c>
      <c r="I29" s="23">
        <v>0.08</v>
      </c>
      <c r="J29" s="16">
        <f t="shared" si="0"/>
        <v>0</v>
      </c>
      <c r="K29" s="16">
        <f t="shared" si="4"/>
        <v>0</v>
      </c>
      <c r="L29" s="17">
        <f t="shared" si="6"/>
        <v>54</v>
      </c>
      <c r="M29" s="32">
        <v>54</v>
      </c>
      <c r="N29" s="17">
        <f t="shared" si="7"/>
        <v>18</v>
      </c>
      <c r="O29" s="32">
        <v>18</v>
      </c>
      <c r="P29" s="18">
        <f t="shared" si="1"/>
        <v>0</v>
      </c>
      <c r="Q29" s="18">
        <f t="shared" si="2"/>
        <v>0</v>
      </c>
      <c r="R29" s="18">
        <f t="shared" si="5"/>
        <v>0</v>
      </c>
      <c r="S29" s="17"/>
    </row>
    <row r="30" spans="1:19" ht="26.25" thickBot="1" x14ac:dyDescent="0.3">
      <c r="A30" s="9">
        <v>22</v>
      </c>
      <c r="B30" s="10" t="s">
        <v>102</v>
      </c>
      <c r="C30" s="10">
        <v>10</v>
      </c>
      <c r="D30" s="31">
        <v>10</v>
      </c>
      <c r="E30" s="14" t="s">
        <v>58</v>
      </c>
      <c r="F30" s="12"/>
      <c r="G30" s="22">
        <v>0</v>
      </c>
      <c r="H30" s="15">
        <f t="shared" si="3"/>
        <v>0</v>
      </c>
      <c r="I30" s="23">
        <v>0.08</v>
      </c>
      <c r="J30" s="16">
        <f t="shared" si="0"/>
        <v>0</v>
      </c>
      <c r="K30" s="16">
        <f t="shared" si="4"/>
        <v>0</v>
      </c>
      <c r="L30" s="17">
        <f t="shared" si="6"/>
        <v>6</v>
      </c>
      <c r="M30" s="32">
        <v>6</v>
      </c>
      <c r="N30" s="17">
        <f t="shared" si="7"/>
        <v>2</v>
      </c>
      <c r="O30" s="32">
        <v>2</v>
      </c>
      <c r="P30" s="18">
        <f t="shared" si="1"/>
        <v>0</v>
      </c>
      <c r="Q30" s="18">
        <f t="shared" si="2"/>
        <v>0</v>
      </c>
      <c r="R30" s="18">
        <f t="shared" si="5"/>
        <v>0</v>
      </c>
      <c r="S30" s="17"/>
    </row>
    <row r="31" spans="1:19" ht="26.25" thickBot="1" x14ac:dyDescent="0.3">
      <c r="A31" s="9">
        <v>23</v>
      </c>
      <c r="B31" s="10" t="s">
        <v>103</v>
      </c>
      <c r="C31" s="10">
        <v>50</v>
      </c>
      <c r="D31" s="31">
        <v>50</v>
      </c>
      <c r="E31" s="10" t="s">
        <v>62</v>
      </c>
      <c r="F31" s="11"/>
      <c r="G31" s="22">
        <v>0</v>
      </c>
      <c r="H31" s="15">
        <f t="shared" si="3"/>
        <v>0</v>
      </c>
      <c r="I31" s="23">
        <v>0.08</v>
      </c>
      <c r="J31" s="16">
        <f t="shared" si="0"/>
        <v>0</v>
      </c>
      <c r="K31" s="16">
        <f t="shared" si="4"/>
        <v>0</v>
      </c>
      <c r="L31" s="17">
        <f t="shared" si="6"/>
        <v>30</v>
      </c>
      <c r="M31" s="32">
        <v>30</v>
      </c>
      <c r="N31" s="17">
        <f t="shared" si="7"/>
        <v>10</v>
      </c>
      <c r="O31" s="32">
        <v>10</v>
      </c>
      <c r="P31" s="18">
        <f t="shared" si="1"/>
        <v>0</v>
      </c>
      <c r="Q31" s="18">
        <f t="shared" si="2"/>
        <v>0</v>
      </c>
      <c r="R31" s="18">
        <f t="shared" si="5"/>
        <v>0</v>
      </c>
      <c r="S31" s="17"/>
    </row>
    <row r="32" spans="1:19" ht="39" thickBot="1" x14ac:dyDescent="0.3">
      <c r="A32" s="9">
        <v>24</v>
      </c>
      <c r="B32" s="10" t="s">
        <v>104</v>
      </c>
      <c r="C32" s="10">
        <v>550</v>
      </c>
      <c r="D32" s="31">
        <v>550</v>
      </c>
      <c r="E32" s="10" t="s">
        <v>63</v>
      </c>
      <c r="F32" s="11"/>
      <c r="G32" s="22">
        <v>0</v>
      </c>
      <c r="H32" s="15">
        <f t="shared" si="3"/>
        <v>0</v>
      </c>
      <c r="I32" s="23">
        <v>0.08</v>
      </c>
      <c r="J32" s="16">
        <f t="shared" si="0"/>
        <v>0</v>
      </c>
      <c r="K32" s="16">
        <f t="shared" si="4"/>
        <v>0</v>
      </c>
      <c r="L32" s="17">
        <f t="shared" si="6"/>
        <v>330</v>
      </c>
      <c r="M32" s="32">
        <v>330</v>
      </c>
      <c r="N32" s="17">
        <f t="shared" si="7"/>
        <v>110</v>
      </c>
      <c r="O32" s="32">
        <v>110</v>
      </c>
      <c r="P32" s="18">
        <f t="shared" si="1"/>
        <v>0</v>
      </c>
      <c r="Q32" s="18">
        <f t="shared" si="2"/>
        <v>0</v>
      </c>
      <c r="R32" s="18">
        <f t="shared" si="5"/>
        <v>0</v>
      </c>
      <c r="S32" s="17"/>
    </row>
    <row r="33" spans="1:19" ht="39" thickBot="1" x14ac:dyDescent="0.3">
      <c r="A33" s="9">
        <v>25</v>
      </c>
      <c r="B33" s="10" t="s">
        <v>105</v>
      </c>
      <c r="C33" s="10">
        <v>50</v>
      </c>
      <c r="D33" s="31">
        <v>50</v>
      </c>
      <c r="E33" s="10" t="s">
        <v>64</v>
      </c>
      <c r="F33" s="11"/>
      <c r="G33" s="22">
        <v>0</v>
      </c>
      <c r="H33" s="15">
        <f>D33*G33</f>
        <v>0</v>
      </c>
      <c r="I33" s="23">
        <v>0.08</v>
      </c>
      <c r="J33" s="16">
        <f t="shared" si="0"/>
        <v>0</v>
      </c>
      <c r="K33" s="16">
        <f t="shared" si="4"/>
        <v>0</v>
      </c>
      <c r="L33" s="17">
        <f t="shared" si="6"/>
        <v>30</v>
      </c>
      <c r="M33" s="32">
        <v>30</v>
      </c>
      <c r="N33" s="17">
        <v>15</v>
      </c>
      <c r="O33" s="32">
        <v>15</v>
      </c>
      <c r="P33" s="18">
        <f t="shared" si="1"/>
        <v>0</v>
      </c>
      <c r="Q33" s="18">
        <f t="shared" si="2"/>
        <v>0</v>
      </c>
      <c r="R33" s="18">
        <f t="shared" si="5"/>
        <v>0</v>
      </c>
      <c r="S33" s="17"/>
    </row>
    <row r="34" spans="1:19" ht="26.25" thickBot="1" x14ac:dyDescent="0.3">
      <c r="A34" s="9">
        <v>26</v>
      </c>
      <c r="B34" s="10" t="s">
        <v>106</v>
      </c>
      <c r="C34" s="10">
        <v>30</v>
      </c>
      <c r="D34" s="31">
        <v>30</v>
      </c>
      <c r="E34" s="10" t="s">
        <v>58</v>
      </c>
      <c r="F34" s="11"/>
      <c r="G34" s="22">
        <v>0</v>
      </c>
      <c r="H34" s="15">
        <f>D34*G34</f>
        <v>0</v>
      </c>
      <c r="I34" s="23">
        <v>0.06</v>
      </c>
      <c r="J34" s="16">
        <f>H34*I34</f>
        <v>0</v>
      </c>
      <c r="K34" s="16">
        <f t="shared" si="4"/>
        <v>0</v>
      </c>
      <c r="L34" s="17">
        <f t="shared" si="6"/>
        <v>18</v>
      </c>
      <c r="M34" s="32">
        <v>18</v>
      </c>
      <c r="N34" s="17">
        <f t="shared" si="7"/>
        <v>6</v>
      </c>
      <c r="O34" s="32">
        <v>6</v>
      </c>
      <c r="P34" s="18">
        <f t="shared" si="1"/>
        <v>0</v>
      </c>
      <c r="Q34" s="18">
        <f t="shared" si="2"/>
        <v>0</v>
      </c>
      <c r="R34" s="18">
        <f t="shared" si="5"/>
        <v>0</v>
      </c>
      <c r="S34" s="17"/>
    </row>
    <row r="35" spans="1:19" ht="26.25" thickBot="1" x14ac:dyDescent="0.3">
      <c r="A35" s="9">
        <v>27</v>
      </c>
      <c r="B35" s="10" t="s">
        <v>107</v>
      </c>
      <c r="C35" s="10">
        <v>80</v>
      </c>
      <c r="D35" s="31">
        <v>80</v>
      </c>
      <c r="E35" s="10" t="s">
        <v>207</v>
      </c>
      <c r="F35" s="11"/>
      <c r="G35" s="22">
        <v>0</v>
      </c>
      <c r="H35" s="15">
        <f t="shared" ref="H35:H93" si="8">D35*G35</f>
        <v>0</v>
      </c>
      <c r="I35" s="23">
        <v>0.05</v>
      </c>
      <c r="J35" s="16">
        <f t="shared" ref="J35:J93" si="9">H35*I35</f>
        <v>0</v>
      </c>
      <c r="K35" s="16">
        <f t="shared" ref="K35:K93" si="10">H35+J35</f>
        <v>0</v>
      </c>
      <c r="L35" s="17">
        <f t="shared" si="6"/>
        <v>48</v>
      </c>
      <c r="M35" s="32">
        <v>48</v>
      </c>
      <c r="N35" s="17">
        <f t="shared" si="7"/>
        <v>16</v>
      </c>
      <c r="O35" s="32">
        <v>16</v>
      </c>
      <c r="P35" s="18">
        <f>O35*G35</f>
        <v>0</v>
      </c>
      <c r="Q35" s="18">
        <f>I35*P35</f>
        <v>0</v>
      </c>
      <c r="R35" s="18">
        <f t="shared" si="5"/>
        <v>0</v>
      </c>
      <c r="S35" s="17"/>
    </row>
    <row r="36" spans="1:19" ht="26.25" thickBot="1" x14ac:dyDescent="0.3">
      <c r="A36" s="9">
        <v>28</v>
      </c>
      <c r="B36" s="10" t="s">
        <v>108</v>
      </c>
      <c r="C36" s="10">
        <v>3</v>
      </c>
      <c r="D36" s="31">
        <v>3</v>
      </c>
      <c r="E36" s="10" t="s">
        <v>208</v>
      </c>
      <c r="F36" s="11"/>
      <c r="G36" s="22">
        <v>0</v>
      </c>
      <c r="H36" s="15">
        <f t="shared" si="8"/>
        <v>0</v>
      </c>
      <c r="I36" s="23"/>
      <c r="J36" s="16">
        <f t="shared" si="9"/>
        <v>0</v>
      </c>
      <c r="K36" s="16">
        <f t="shared" si="10"/>
        <v>0</v>
      </c>
      <c r="L36" s="17">
        <v>2</v>
      </c>
      <c r="M36" s="32">
        <v>2</v>
      </c>
      <c r="N36" s="17">
        <v>1</v>
      </c>
      <c r="O36" s="32">
        <v>1</v>
      </c>
      <c r="P36" s="18">
        <f t="shared" ref="P36:P38" si="11">G36*O36</f>
        <v>0</v>
      </c>
      <c r="Q36" s="18">
        <f t="shared" ref="Q36:Q94" si="12">I36*P36</f>
        <v>0</v>
      </c>
      <c r="R36" s="18">
        <f t="shared" si="5"/>
        <v>0</v>
      </c>
      <c r="S36" s="17"/>
    </row>
    <row r="37" spans="1:19" ht="26.25" thickBot="1" x14ac:dyDescent="0.3">
      <c r="A37" s="9">
        <v>29</v>
      </c>
      <c r="B37" s="10" t="s">
        <v>109</v>
      </c>
      <c r="C37" s="10">
        <v>1354</v>
      </c>
      <c r="D37" s="31">
        <v>1354</v>
      </c>
      <c r="E37" s="10" t="s">
        <v>58</v>
      </c>
      <c r="F37" s="11"/>
      <c r="G37" s="22">
        <v>0</v>
      </c>
      <c r="H37" s="15">
        <f t="shared" si="8"/>
        <v>0</v>
      </c>
      <c r="I37" s="23"/>
      <c r="J37" s="16">
        <f t="shared" si="9"/>
        <v>0</v>
      </c>
      <c r="K37" s="16">
        <f t="shared" si="10"/>
        <v>0</v>
      </c>
      <c r="L37" s="17">
        <v>864</v>
      </c>
      <c r="M37" s="32">
        <v>864</v>
      </c>
      <c r="N37" s="17">
        <v>96</v>
      </c>
      <c r="O37" s="32">
        <v>96</v>
      </c>
      <c r="P37" s="18">
        <f t="shared" si="11"/>
        <v>0</v>
      </c>
      <c r="Q37" s="18">
        <f t="shared" si="12"/>
        <v>0</v>
      </c>
      <c r="R37" s="18">
        <f t="shared" si="5"/>
        <v>0</v>
      </c>
      <c r="S37" s="17"/>
    </row>
    <row r="38" spans="1:19" ht="26.25" thickBot="1" x14ac:dyDescent="0.3">
      <c r="A38" s="9">
        <v>30</v>
      </c>
      <c r="B38" s="10" t="s">
        <v>110</v>
      </c>
      <c r="C38" s="10">
        <v>15</v>
      </c>
      <c r="D38" s="31">
        <v>15</v>
      </c>
      <c r="E38" s="10" t="s">
        <v>58</v>
      </c>
      <c r="F38" s="11"/>
      <c r="G38" s="22">
        <v>0</v>
      </c>
      <c r="H38" s="15">
        <f t="shared" si="8"/>
        <v>0</v>
      </c>
      <c r="I38" s="23"/>
      <c r="J38" s="16">
        <f t="shared" si="9"/>
        <v>0</v>
      </c>
      <c r="K38" s="16">
        <f t="shared" si="10"/>
        <v>0</v>
      </c>
      <c r="L38" s="17">
        <f t="shared" si="6"/>
        <v>9</v>
      </c>
      <c r="M38" s="32">
        <v>9</v>
      </c>
      <c r="N38" s="17">
        <f t="shared" si="7"/>
        <v>3</v>
      </c>
      <c r="O38" s="32">
        <v>3</v>
      </c>
      <c r="P38" s="18">
        <f t="shared" si="11"/>
        <v>0</v>
      </c>
      <c r="Q38" s="18">
        <f t="shared" si="12"/>
        <v>0</v>
      </c>
      <c r="R38" s="18">
        <f t="shared" si="5"/>
        <v>0</v>
      </c>
      <c r="S38" s="17"/>
    </row>
    <row r="39" spans="1:19" ht="77.25" thickBot="1" x14ac:dyDescent="0.3">
      <c r="A39" s="9">
        <v>31</v>
      </c>
      <c r="B39" s="10" t="s">
        <v>111</v>
      </c>
      <c r="C39" s="10">
        <v>4</v>
      </c>
      <c r="D39" s="31">
        <v>4</v>
      </c>
      <c r="E39" s="10" t="s">
        <v>58</v>
      </c>
      <c r="F39" s="11"/>
      <c r="G39" s="22">
        <v>0</v>
      </c>
      <c r="H39" s="15">
        <f t="shared" si="8"/>
        <v>0</v>
      </c>
      <c r="I39" s="23"/>
      <c r="J39" s="16">
        <f t="shared" si="9"/>
        <v>0</v>
      </c>
      <c r="K39" s="16">
        <f t="shared" si="10"/>
        <v>0</v>
      </c>
      <c r="L39" s="17">
        <v>2</v>
      </c>
      <c r="M39" s="32">
        <v>2</v>
      </c>
      <c r="N39" s="17">
        <v>1</v>
      </c>
      <c r="O39" s="32">
        <v>1</v>
      </c>
      <c r="P39" s="18">
        <f t="shared" ref="P39" si="13">O39*G39</f>
        <v>0</v>
      </c>
      <c r="Q39" s="18">
        <f t="shared" si="12"/>
        <v>0</v>
      </c>
      <c r="R39" s="18">
        <f t="shared" si="5"/>
        <v>0</v>
      </c>
      <c r="S39" s="17"/>
    </row>
    <row r="40" spans="1:19" ht="141" thickBot="1" x14ac:dyDescent="0.3">
      <c r="A40" s="9">
        <v>32</v>
      </c>
      <c r="B40" s="10" t="s">
        <v>112</v>
      </c>
      <c r="C40" s="10">
        <v>2500</v>
      </c>
      <c r="D40" s="31">
        <v>2500</v>
      </c>
      <c r="E40" s="10" t="s">
        <v>58</v>
      </c>
      <c r="F40" s="11"/>
      <c r="G40" s="22">
        <v>0</v>
      </c>
      <c r="H40" s="15">
        <f t="shared" si="8"/>
        <v>0</v>
      </c>
      <c r="I40" s="23"/>
      <c r="J40" s="16">
        <f t="shared" si="9"/>
        <v>0</v>
      </c>
      <c r="K40" s="16">
        <f t="shared" si="10"/>
        <v>0</v>
      </c>
      <c r="L40" s="17">
        <f t="shared" si="6"/>
        <v>1500</v>
      </c>
      <c r="M40" s="32">
        <v>1500</v>
      </c>
      <c r="N40" s="17">
        <f t="shared" si="7"/>
        <v>500</v>
      </c>
      <c r="O40" s="32">
        <v>500</v>
      </c>
      <c r="P40" s="18">
        <f t="shared" ref="P40:P42" si="14">G40*O40</f>
        <v>0</v>
      </c>
      <c r="Q40" s="18">
        <f t="shared" si="12"/>
        <v>0</v>
      </c>
      <c r="R40" s="18">
        <f t="shared" si="5"/>
        <v>0</v>
      </c>
      <c r="S40" s="17"/>
    </row>
    <row r="41" spans="1:19" ht="51.75" thickBot="1" x14ac:dyDescent="0.3">
      <c r="A41" s="9">
        <v>33</v>
      </c>
      <c r="B41" s="10" t="s">
        <v>113</v>
      </c>
      <c r="C41" s="10">
        <v>320</v>
      </c>
      <c r="D41" s="31">
        <v>320</v>
      </c>
      <c r="E41" s="10" t="s">
        <v>58</v>
      </c>
      <c r="F41" s="11"/>
      <c r="G41" s="22">
        <v>0</v>
      </c>
      <c r="H41" s="15">
        <f t="shared" si="8"/>
        <v>0</v>
      </c>
      <c r="I41" s="23"/>
      <c r="J41" s="16">
        <f t="shared" si="9"/>
        <v>0</v>
      </c>
      <c r="K41" s="16">
        <f t="shared" si="10"/>
        <v>0</v>
      </c>
      <c r="L41" s="17">
        <v>190</v>
      </c>
      <c r="M41" s="32">
        <v>190</v>
      </c>
      <c r="N41" s="17">
        <v>60</v>
      </c>
      <c r="O41" s="32">
        <v>60</v>
      </c>
      <c r="P41" s="18">
        <f t="shared" si="14"/>
        <v>0</v>
      </c>
      <c r="Q41" s="18">
        <f t="shared" si="12"/>
        <v>0</v>
      </c>
      <c r="R41" s="18">
        <f t="shared" si="5"/>
        <v>0</v>
      </c>
      <c r="S41" s="17" t="s">
        <v>233</v>
      </c>
    </row>
    <row r="42" spans="1:19" ht="26.25" thickBot="1" x14ac:dyDescent="0.3">
      <c r="A42" s="9">
        <v>34</v>
      </c>
      <c r="B42" s="10" t="s">
        <v>114</v>
      </c>
      <c r="C42" s="10">
        <v>1600</v>
      </c>
      <c r="D42" s="31">
        <v>1600</v>
      </c>
      <c r="E42" s="10" t="s">
        <v>58</v>
      </c>
      <c r="F42" s="11"/>
      <c r="G42" s="22">
        <v>0</v>
      </c>
      <c r="H42" s="15">
        <f t="shared" si="8"/>
        <v>0</v>
      </c>
      <c r="I42" s="23"/>
      <c r="J42" s="16">
        <f t="shared" si="9"/>
        <v>0</v>
      </c>
      <c r="K42" s="16">
        <f t="shared" si="10"/>
        <v>0</v>
      </c>
      <c r="L42" s="17">
        <v>950</v>
      </c>
      <c r="M42" s="32">
        <v>950</v>
      </c>
      <c r="N42" s="17">
        <v>300</v>
      </c>
      <c r="O42" s="32">
        <v>300</v>
      </c>
      <c r="P42" s="18">
        <f t="shared" si="14"/>
        <v>0</v>
      </c>
      <c r="Q42" s="18">
        <f t="shared" si="12"/>
        <v>0</v>
      </c>
      <c r="R42" s="18">
        <f t="shared" si="5"/>
        <v>0</v>
      </c>
      <c r="S42" s="17"/>
    </row>
    <row r="43" spans="1:19" ht="26.25" thickBot="1" x14ac:dyDescent="0.3">
      <c r="A43" s="9">
        <v>35</v>
      </c>
      <c r="B43" s="10" t="s">
        <v>115</v>
      </c>
      <c r="C43" s="10">
        <v>6</v>
      </c>
      <c r="D43" s="31">
        <v>6</v>
      </c>
      <c r="E43" s="10" t="s">
        <v>60</v>
      </c>
      <c r="F43" s="11"/>
      <c r="G43" s="22">
        <v>0</v>
      </c>
      <c r="H43" s="15">
        <f t="shared" si="8"/>
        <v>0</v>
      </c>
      <c r="I43" s="23"/>
      <c r="J43" s="16">
        <f t="shared" si="9"/>
        <v>0</v>
      </c>
      <c r="K43" s="16">
        <f t="shared" si="10"/>
        <v>0</v>
      </c>
      <c r="L43" s="17">
        <v>4</v>
      </c>
      <c r="M43" s="32">
        <v>4</v>
      </c>
      <c r="N43" s="17">
        <v>2</v>
      </c>
      <c r="O43" s="32">
        <v>2</v>
      </c>
      <c r="P43" s="18">
        <f t="shared" ref="P43" si="15">O43*G43</f>
        <v>0</v>
      </c>
      <c r="Q43" s="18">
        <f t="shared" si="12"/>
        <v>0</v>
      </c>
      <c r="R43" s="18">
        <f t="shared" si="5"/>
        <v>0</v>
      </c>
      <c r="S43" s="17"/>
    </row>
    <row r="44" spans="1:19" ht="26.25" thickBot="1" x14ac:dyDescent="0.3">
      <c r="A44" s="9">
        <v>36</v>
      </c>
      <c r="B44" s="10" t="s">
        <v>116</v>
      </c>
      <c r="C44" s="10">
        <v>1440</v>
      </c>
      <c r="D44" s="31">
        <v>1440</v>
      </c>
      <c r="E44" s="10" t="s">
        <v>58</v>
      </c>
      <c r="F44" s="11"/>
      <c r="G44" s="22">
        <v>0</v>
      </c>
      <c r="H44" s="15">
        <f t="shared" si="8"/>
        <v>0</v>
      </c>
      <c r="I44" s="23"/>
      <c r="J44" s="16">
        <f t="shared" si="9"/>
        <v>0</v>
      </c>
      <c r="K44" s="16">
        <f t="shared" si="10"/>
        <v>0</v>
      </c>
      <c r="L44" s="17">
        <v>840</v>
      </c>
      <c r="M44" s="32">
        <v>840</v>
      </c>
      <c r="N44" s="17">
        <v>240</v>
      </c>
      <c r="O44" s="32">
        <v>240</v>
      </c>
      <c r="P44" s="18">
        <f t="shared" ref="P44:P46" si="16">G44*O44</f>
        <v>0</v>
      </c>
      <c r="Q44" s="18">
        <f t="shared" si="12"/>
        <v>0</v>
      </c>
      <c r="R44" s="18">
        <f t="shared" si="5"/>
        <v>0</v>
      </c>
      <c r="S44" s="17"/>
    </row>
    <row r="45" spans="1:19" ht="141" thickBot="1" x14ac:dyDescent="0.3">
      <c r="A45" s="9">
        <v>37</v>
      </c>
      <c r="B45" s="10" t="s">
        <v>117</v>
      </c>
      <c r="C45" s="10">
        <v>110</v>
      </c>
      <c r="D45" s="31">
        <v>110</v>
      </c>
      <c r="E45" s="10" t="s">
        <v>60</v>
      </c>
      <c r="F45" s="11"/>
      <c r="G45" s="22">
        <v>0</v>
      </c>
      <c r="H45" s="15">
        <f t="shared" si="8"/>
        <v>0</v>
      </c>
      <c r="I45" s="23"/>
      <c r="J45" s="16">
        <f t="shared" si="9"/>
        <v>0</v>
      </c>
      <c r="K45" s="16">
        <f t="shared" si="10"/>
        <v>0</v>
      </c>
      <c r="L45" s="17">
        <f t="shared" si="6"/>
        <v>66</v>
      </c>
      <c r="M45" s="32">
        <v>66</v>
      </c>
      <c r="N45" s="17">
        <f t="shared" si="7"/>
        <v>22</v>
      </c>
      <c r="O45" s="32">
        <v>22</v>
      </c>
      <c r="P45" s="18">
        <f t="shared" si="16"/>
        <v>0</v>
      </c>
      <c r="Q45" s="18">
        <f t="shared" si="12"/>
        <v>0</v>
      </c>
      <c r="R45" s="18">
        <f t="shared" si="5"/>
        <v>0</v>
      </c>
      <c r="S45" s="17"/>
    </row>
    <row r="46" spans="1:19" ht="51.75" thickBot="1" x14ac:dyDescent="0.3">
      <c r="A46" s="9">
        <v>38</v>
      </c>
      <c r="B46" s="10" t="s">
        <v>118</v>
      </c>
      <c r="C46" s="10">
        <v>170</v>
      </c>
      <c r="D46" s="31">
        <v>170</v>
      </c>
      <c r="E46" s="10" t="s">
        <v>58</v>
      </c>
      <c r="F46" s="11"/>
      <c r="G46" s="22">
        <v>0</v>
      </c>
      <c r="H46" s="15">
        <f t="shared" si="8"/>
        <v>0</v>
      </c>
      <c r="I46" s="23"/>
      <c r="J46" s="16">
        <f t="shared" si="9"/>
        <v>0</v>
      </c>
      <c r="K46" s="16">
        <f t="shared" si="10"/>
        <v>0</v>
      </c>
      <c r="L46" s="17">
        <f t="shared" si="6"/>
        <v>102</v>
      </c>
      <c r="M46" s="32">
        <v>102</v>
      </c>
      <c r="N46" s="17">
        <f t="shared" si="7"/>
        <v>34</v>
      </c>
      <c r="O46" s="32">
        <v>34</v>
      </c>
      <c r="P46" s="18">
        <f t="shared" si="16"/>
        <v>0</v>
      </c>
      <c r="Q46" s="18">
        <f t="shared" si="12"/>
        <v>0</v>
      </c>
      <c r="R46" s="18">
        <f t="shared" si="5"/>
        <v>0</v>
      </c>
      <c r="S46" s="17" t="s">
        <v>233</v>
      </c>
    </row>
    <row r="47" spans="1:19" ht="51.75" thickBot="1" x14ac:dyDescent="0.3">
      <c r="A47" s="9">
        <v>39</v>
      </c>
      <c r="B47" s="10" t="s">
        <v>119</v>
      </c>
      <c r="C47" s="10">
        <v>1500</v>
      </c>
      <c r="D47" s="31">
        <v>1500</v>
      </c>
      <c r="E47" s="10" t="s">
        <v>58</v>
      </c>
      <c r="F47" s="11"/>
      <c r="G47" s="22">
        <v>0</v>
      </c>
      <c r="H47" s="15">
        <f t="shared" si="8"/>
        <v>0</v>
      </c>
      <c r="I47" s="23"/>
      <c r="J47" s="16">
        <f t="shared" si="9"/>
        <v>0</v>
      </c>
      <c r="K47" s="16">
        <f t="shared" si="10"/>
        <v>0</v>
      </c>
      <c r="L47" s="17">
        <f t="shared" si="6"/>
        <v>900</v>
      </c>
      <c r="M47" s="32">
        <v>900</v>
      </c>
      <c r="N47" s="17">
        <f t="shared" si="7"/>
        <v>300</v>
      </c>
      <c r="O47" s="32">
        <v>300</v>
      </c>
      <c r="P47" s="18">
        <f t="shared" ref="P47" si="17">O47*G47</f>
        <v>0</v>
      </c>
      <c r="Q47" s="18">
        <f t="shared" si="12"/>
        <v>0</v>
      </c>
      <c r="R47" s="18">
        <f t="shared" si="5"/>
        <v>0</v>
      </c>
      <c r="S47" s="17"/>
    </row>
    <row r="48" spans="1:19" ht="39" thickBot="1" x14ac:dyDescent="0.3">
      <c r="A48" s="9">
        <v>40</v>
      </c>
      <c r="B48" s="10" t="s">
        <v>120</v>
      </c>
      <c r="C48" s="10">
        <v>700</v>
      </c>
      <c r="D48" s="31">
        <v>700</v>
      </c>
      <c r="E48" s="10" t="s">
        <v>58</v>
      </c>
      <c r="F48" s="11"/>
      <c r="G48" s="22">
        <v>0</v>
      </c>
      <c r="H48" s="15">
        <f t="shared" si="8"/>
        <v>0</v>
      </c>
      <c r="I48" s="23"/>
      <c r="J48" s="16">
        <f t="shared" si="9"/>
        <v>0</v>
      </c>
      <c r="K48" s="16">
        <f t="shared" si="10"/>
        <v>0</v>
      </c>
      <c r="L48" s="17">
        <f t="shared" si="6"/>
        <v>420</v>
      </c>
      <c r="M48" s="32">
        <v>420</v>
      </c>
      <c r="N48" s="17">
        <f t="shared" si="7"/>
        <v>140</v>
      </c>
      <c r="O48" s="32">
        <v>140</v>
      </c>
      <c r="P48" s="18">
        <f t="shared" ref="P48:P50" si="18">G48*O48</f>
        <v>0</v>
      </c>
      <c r="Q48" s="18">
        <f t="shared" si="12"/>
        <v>0</v>
      </c>
      <c r="R48" s="18">
        <f t="shared" si="5"/>
        <v>0</v>
      </c>
      <c r="S48" s="17"/>
    </row>
    <row r="49" spans="1:19" ht="39" thickBot="1" x14ac:dyDescent="0.3">
      <c r="A49" s="9">
        <v>41</v>
      </c>
      <c r="B49" s="10" t="s">
        <v>121</v>
      </c>
      <c r="C49" s="10">
        <v>1200</v>
      </c>
      <c r="D49" s="31">
        <v>1200</v>
      </c>
      <c r="E49" s="10" t="s">
        <v>58</v>
      </c>
      <c r="F49" s="11"/>
      <c r="G49" s="22">
        <v>0</v>
      </c>
      <c r="H49" s="15">
        <f t="shared" si="8"/>
        <v>0</v>
      </c>
      <c r="I49" s="23"/>
      <c r="J49" s="16">
        <f t="shared" si="9"/>
        <v>0</v>
      </c>
      <c r="K49" s="16">
        <f t="shared" si="10"/>
        <v>0</v>
      </c>
      <c r="L49" s="17">
        <f t="shared" si="6"/>
        <v>720</v>
      </c>
      <c r="M49" s="32">
        <v>720</v>
      </c>
      <c r="N49" s="17">
        <f t="shared" si="7"/>
        <v>240</v>
      </c>
      <c r="O49" s="32">
        <v>240</v>
      </c>
      <c r="P49" s="18">
        <f t="shared" si="18"/>
        <v>0</v>
      </c>
      <c r="Q49" s="18">
        <f t="shared" si="12"/>
        <v>0</v>
      </c>
      <c r="R49" s="18">
        <f t="shared" si="5"/>
        <v>0</v>
      </c>
      <c r="S49" s="17"/>
    </row>
    <row r="50" spans="1:19" ht="64.5" thickBot="1" x14ac:dyDescent="0.3">
      <c r="A50" s="9">
        <v>42</v>
      </c>
      <c r="B50" s="10" t="s">
        <v>122</v>
      </c>
      <c r="C50" s="10">
        <v>2</v>
      </c>
      <c r="D50" s="31">
        <v>2</v>
      </c>
      <c r="E50" s="10" t="s">
        <v>60</v>
      </c>
      <c r="F50" s="11"/>
      <c r="G50" s="22">
        <v>0</v>
      </c>
      <c r="H50" s="15">
        <f t="shared" si="8"/>
        <v>0</v>
      </c>
      <c r="I50" s="23"/>
      <c r="J50" s="16">
        <f t="shared" si="9"/>
        <v>0</v>
      </c>
      <c r="K50" s="16">
        <f t="shared" si="10"/>
        <v>0</v>
      </c>
      <c r="L50" s="17">
        <v>1</v>
      </c>
      <c r="M50" s="32">
        <v>1</v>
      </c>
      <c r="N50" s="17">
        <v>1</v>
      </c>
      <c r="O50" s="32">
        <v>1</v>
      </c>
      <c r="P50" s="18">
        <f t="shared" si="18"/>
        <v>0</v>
      </c>
      <c r="Q50" s="18">
        <f t="shared" si="12"/>
        <v>0</v>
      </c>
      <c r="R50" s="18">
        <f t="shared" si="5"/>
        <v>0</v>
      </c>
      <c r="S50" s="17"/>
    </row>
    <row r="51" spans="1:19" ht="64.5" thickBot="1" x14ac:dyDescent="0.3">
      <c r="A51" s="9">
        <v>43</v>
      </c>
      <c r="B51" s="10" t="s">
        <v>123</v>
      </c>
      <c r="C51" s="10">
        <v>2</v>
      </c>
      <c r="D51" s="31">
        <v>2</v>
      </c>
      <c r="E51" s="10" t="s">
        <v>60</v>
      </c>
      <c r="F51" s="11"/>
      <c r="G51" s="22">
        <v>0</v>
      </c>
      <c r="H51" s="15">
        <f t="shared" si="8"/>
        <v>0</v>
      </c>
      <c r="I51" s="23"/>
      <c r="J51" s="16">
        <f t="shared" si="9"/>
        <v>0</v>
      </c>
      <c r="K51" s="16">
        <f t="shared" si="10"/>
        <v>0</v>
      </c>
      <c r="L51" s="17">
        <v>1</v>
      </c>
      <c r="M51" s="32">
        <v>1</v>
      </c>
      <c r="N51" s="17">
        <v>1</v>
      </c>
      <c r="O51" s="32">
        <v>1</v>
      </c>
      <c r="P51" s="18">
        <f t="shared" ref="P51" si="19">O51*G51</f>
        <v>0</v>
      </c>
      <c r="Q51" s="18">
        <f t="shared" si="12"/>
        <v>0</v>
      </c>
      <c r="R51" s="18">
        <f t="shared" si="5"/>
        <v>0</v>
      </c>
      <c r="S51" s="17"/>
    </row>
    <row r="52" spans="1:19" ht="204.75" thickBot="1" x14ac:dyDescent="0.3">
      <c r="A52" s="9">
        <v>44</v>
      </c>
      <c r="B52" s="10" t="s">
        <v>209</v>
      </c>
      <c r="C52" s="10">
        <v>100</v>
      </c>
      <c r="D52" s="31">
        <v>100</v>
      </c>
      <c r="E52" s="10" t="s">
        <v>58</v>
      </c>
      <c r="F52" s="11"/>
      <c r="G52" s="22">
        <v>0</v>
      </c>
      <c r="H52" s="15">
        <f t="shared" si="8"/>
        <v>0</v>
      </c>
      <c r="I52" s="23"/>
      <c r="J52" s="16">
        <f t="shared" si="9"/>
        <v>0</v>
      </c>
      <c r="K52" s="16">
        <f t="shared" si="10"/>
        <v>0</v>
      </c>
      <c r="L52" s="17">
        <f t="shared" si="6"/>
        <v>60</v>
      </c>
      <c r="M52" s="32">
        <v>60</v>
      </c>
      <c r="N52" s="17">
        <f t="shared" si="7"/>
        <v>20</v>
      </c>
      <c r="O52" s="32">
        <v>20</v>
      </c>
      <c r="P52" s="18">
        <f t="shared" ref="P52:P53" si="20">G52*O52</f>
        <v>0</v>
      </c>
      <c r="Q52" s="18">
        <f t="shared" si="12"/>
        <v>0</v>
      </c>
      <c r="R52" s="18">
        <f t="shared" si="5"/>
        <v>0</v>
      </c>
      <c r="S52" s="17"/>
    </row>
    <row r="53" spans="1:19" ht="268.5" thickBot="1" x14ac:dyDescent="0.3">
      <c r="A53" s="9">
        <v>45</v>
      </c>
      <c r="B53" s="10" t="s">
        <v>382</v>
      </c>
      <c r="C53" s="10">
        <v>4000</v>
      </c>
      <c r="D53" s="31">
        <v>4000</v>
      </c>
      <c r="E53" s="10" t="s">
        <v>58</v>
      </c>
      <c r="F53" s="11"/>
      <c r="G53" s="22">
        <v>0</v>
      </c>
      <c r="H53" s="15">
        <f t="shared" si="8"/>
        <v>0</v>
      </c>
      <c r="I53" s="23"/>
      <c r="J53" s="16">
        <f t="shared" si="9"/>
        <v>0</v>
      </c>
      <c r="K53" s="16">
        <f t="shared" si="10"/>
        <v>0</v>
      </c>
      <c r="L53" s="17">
        <f t="shared" si="6"/>
        <v>2400</v>
      </c>
      <c r="M53" s="32">
        <v>2400</v>
      </c>
      <c r="N53" s="17">
        <f t="shared" si="7"/>
        <v>800</v>
      </c>
      <c r="O53" s="32">
        <v>800</v>
      </c>
      <c r="P53" s="18">
        <f t="shared" si="20"/>
        <v>0</v>
      </c>
      <c r="Q53" s="18">
        <f t="shared" si="12"/>
        <v>0</v>
      </c>
      <c r="R53" s="18">
        <f t="shared" si="5"/>
        <v>0</v>
      </c>
      <c r="S53" s="17" t="s">
        <v>233</v>
      </c>
    </row>
    <row r="54" spans="1:19" ht="141" thickBot="1" x14ac:dyDescent="0.3">
      <c r="A54" s="9">
        <v>46</v>
      </c>
      <c r="B54" s="10" t="s">
        <v>124</v>
      </c>
      <c r="C54" s="10">
        <v>2000</v>
      </c>
      <c r="D54" s="31">
        <v>2000</v>
      </c>
      <c r="E54" s="10" t="s">
        <v>58</v>
      </c>
      <c r="F54" s="11"/>
      <c r="G54" s="22">
        <v>0</v>
      </c>
      <c r="H54" s="15">
        <f t="shared" si="8"/>
        <v>0</v>
      </c>
      <c r="I54" s="23"/>
      <c r="J54" s="16">
        <f t="shared" si="9"/>
        <v>0</v>
      </c>
      <c r="K54" s="16">
        <f t="shared" si="10"/>
        <v>0</v>
      </c>
      <c r="L54" s="17">
        <f t="shared" si="6"/>
        <v>1200</v>
      </c>
      <c r="M54" s="32">
        <v>1200</v>
      </c>
      <c r="N54" s="17">
        <f t="shared" si="7"/>
        <v>400</v>
      </c>
      <c r="O54" s="32">
        <v>400</v>
      </c>
      <c r="P54" s="18">
        <f t="shared" ref="P54" si="21">O54*G54</f>
        <v>0</v>
      </c>
      <c r="Q54" s="18">
        <f t="shared" si="12"/>
        <v>0</v>
      </c>
      <c r="R54" s="18">
        <f t="shared" si="5"/>
        <v>0</v>
      </c>
      <c r="S54" s="17"/>
    </row>
    <row r="55" spans="1:19" ht="102.75" thickBot="1" x14ac:dyDescent="0.3">
      <c r="A55" s="9">
        <v>47</v>
      </c>
      <c r="B55" s="10" t="s">
        <v>125</v>
      </c>
      <c r="C55" s="10">
        <v>65</v>
      </c>
      <c r="D55" s="31">
        <v>65</v>
      </c>
      <c r="E55" s="10" t="s">
        <v>58</v>
      </c>
      <c r="F55" s="11"/>
      <c r="G55" s="22">
        <v>0</v>
      </c>
      <c r="H55" s="15">
        <f t="shared" si="8"/>
        <v>0</v>
      </c>
      <c r="I55" s="23"/>
      <c r="J55" s="16">
        <f t="shared" si="9"/>
        <v>0</v>
      </c>
      <c r="K55" s="16">
        <f t="shared" si="10"/>
        <v>0</v>
      </c>
      <c r="L55" s="17">
        <f t="shared" si="6"/>
        <v>39</v>
      </c>
      <c r="M55" s="32">
        <v>39</v>
      </c>
      <c r="N55" s="17">
        <f t="shared" si="7"/>
        <v>13</v>
      </c>
      <c r="O55" s="32">
        <v>13</v>
      </c>
      <c r="P55" s="18">
        <f t="shared" ref="P55:P57" si="22">G55*O55</f>
        <v>0</v>
      </c>
      <c r="Q55" s="18">
        <f t="shared" si="12"/>
        <v>0</v>
      </c>
      <c r="R55" s="18">
        <f t="shared" si="5"/>
        <v>0</v>
      </c>
      <c r="S55" s="17"/>
    </row>
    <row r="56" spans="1:19" ht="166.5" thickBot="1" x14ac:dyDescent="0.3">
      <c r="A56" s="9">
        <v>48</v>
      </c>
      <c r="B56" s="10" t="s">
        <v>126</v>
      </c>
      <c r="C56" s="10">
        <v>1600</v>
      </c>
      <c r="D56" s="31">
        <v>1600</v>
      </c>
      <c r="E56" s="10" t="s">
        <v>58</v>
      </c>
      <c r="F56" s="11"/>
      <c r="G56" s="22">
        <v>0</v>
      </c>
      <c r="H56" s="15">
        <f t="shared" si="8"/>
        <v>0</v>
      </c>
      <c r="I56" s="23"/>
      <c r="J56" s="16">
        <f t="shared" si="9"/>
        <v>0</v>
      </c>
      <c r="K56" s="16">
        <f t="shared" si="10"/>
        <v>0</v>
      </c>
      <c r="L56" s="17">
        <v>1000</v>
      </c>
      <c r="M56" s="32">
        <v>1000</v>
      </c>
      <c r="N56" s="17">
        <v>300</v>
      </c>
      <c r="O56" s="32">
        <v>300</v>
      </c>
      <c r="P56" s="18">
        <f t="shared" si="22"/>
        <v>0</v>
      </c>
      <c r="Q56" s="18">
        <f t="shared" si="12"/>
        <v>0</v>
      </c>
      <c r="R56" s="18">
        <f t="shared" si="5"/>
        <v>0</v>
      </c>
      <c r="S56" s="17"/>
    </row>
    <row r="57" spans="1:19" ht="166.5" thickBot="1" x14ac:dyDescent="0.3">
      <c r="A57" s="9">
        <v>49</v>
      </c>
      <c r="B57" s="10" t="s">
        <v>127</v>
      </c>
      <c r="C57" s="10">
        <v>200</v>
      </c>
      <c r="D57" s="31">
        <v>200</v>
      </c>
      <c r="E57" s="10" t="s">
        <v>58</v>
      </c>
      <c r="F57" s="11"/>
      <c r="G57" s="22">
        <v>0</v>
      </c>
      <c r="H57" s="15">
        <f t="shared" si="8"/>
        <v>0</v>
      </c>
      <c r="I57" s="23"/>
      <c r="J57" s="16">
        <f t="shared" si="9"/>
        <v>0</v>
      </c>
      <c r="K57" s="16">
        <f t="shared" si="10"/>
        <v>0</v>
      </c>
      <c r="L57" s="17">
        <v>150</v>
      </c>
      <c r="M57" s="32">
        <v>150</v>
      </c>
      <c r="N57" s="17">
        <v>50</v>
      </c>
      <c r="O57" s="32">
        <v>50</v>
      </c>
      <c r="P57" s="18">
        <f t="shared" si="22"/>
        <v>0</v>
      </c>
      <c r="Q57" s="18">
        <f t="shared" si="12"/>
        <v>0</v>
      </c>
      <c r="R57" s="18">
        <f t="shared" si="5"/>
        <v>0</v>
      </c>
      <c r="S57" s="17"/>
    </row>
    <row r="58" spans="1:19" ht="396" thickBot="1" x14ac:dyDescent="0.3">
      <c r="A58" s="9">
        <v>50</v>
      </c>
      <c r="B58" s="10" t="s">
        <v>128</v>
      </c>
      <c r="C58" s="10">
        <v>2</v>
      </c>
      <c r="D58" s="31">
        <v>2</v>
      </c>
      <c r="E58" s="10" t="s">
        <v>58</v>
      </c>
      <c r="F58" s="11"/>
      <c r="G58" s="22">
        <v>0</v>
      </c>
      <c r="H58" s="15">
        <f t="shared" si="8"/>
        <v>0</v>
      </c>
      <c r="I58" s="23"/>
      <c r="J58" s="16">
        <f t="shared" si="9"/>
        <v>0</v>
      </c>
      <c r="K58" s="16">
        <f t="shared" si="10"/>
        <v>0</v>
      </c>
      <c r="L58" s="17">
        <v>1</v>
      </c>
      <c r="M58" s="32">
        <v>1</v>
      </c>
      <c r="N58" s="17">
        <v>1</v>
      </c>
      <c r="O58" s="32">
        <v>1</v>
      </c>
      <c r="P58" s="18">
        <f t="shared" ref="P58" si="23">O58*G58</f>
        <v>0</v>
      </c>
      <c r="Q58" s="18">
        <f t="shared" si="12"/>
        <v>0</v>
      </c>
      <c r="R58" s="18">
        <f t="shared" si="5"/>
        <v>0</v>
      </c>
      <c r="S58" s="17"/>
    </row>
    <row r="59" spans="1:19" ht="26.25" thickBot="1" x14ac:dyDescent="0.3">
      <c r="A59" s="9">
        <v>51</v>
      </c>
      <c r="B59" s="10" t="s">
        <v>129</v>
      </c>
      <c r="C59" s="10">
        <v>250</v>
      </c>
      <c r="D59" s="31">
        <v>250</v>
      </c>
      <c r="E59" s="10" t="s">
        <v>58</v>
      </c>
      <c r="F59" s="11"/>
      <c r="G59" s="22">
        <v>0</v>
      </c>
      <c r="H59" s="15">
        <f t="shared" si="8"/>
        <v>0</v>
      </c>
      <c r="I59" s="23"/>
      <c r="J59" s="16">
        <f t="shared" si="9"/>
        <v>0</v>
      </c>
      <c r="K59" s="16">
        <f t="shared" si="10"/>
        <v>0</v>
      </c>
      <c r="L59" s="17">
        <f t="shared" si="6"/>
        <v>150</v>
      </c>
      <c r="M59" s="32">
        <v>150</v>
      </c>
      <c r="N59" s="17">
        <f t="shared" si="7"/>
        <v>50</v>
      </c>
      <c r="O59" s="32">
        <v>50</v>
      </c>
      <c r="P59" s="18">
        <f t="shared" ref="P59:P61" si="24">G59*O59</f>
        <v>0</v>
      </c>
      <c r="Q59" s="18">
        <f t="shared" si="12"/>
        <v>0</v>
      </c>
      <c r="R59" s="18">
        <f t="shared" si="5"/>
        <v>0</v>
      </c>
      <c r="S59" s="17" t="s">
        <v>233</v>
      </c>
    </row>
    <row r="60" spans="1:19" ht="26.25" thickBot="1" x14ac:dyDescent="0.3">
      <c r="A60" s="9">
        <v>52</v>
      </c>
      <c r="B60" s="10" t="s">
        <v>130</v>
      </c>
      <c r="C60" s="10">
        <v>300</v>
      </c>
      <c r="D60" s="31">
        <v>300</v>
      </c>
      <c r="E60" s="10" t="s">
        <v>58</v>
      </c>
      <c r="F60" s="11"/>
      <c r="G60" s="22">
        <v>0</v>
      </c>
      <c r="H60" s="15">
        <f t="shared" si="8"/>
        <v>0</v>
      </c>
      <c r="I60" s="23"/>
      <c r="J60" s="16">
        <f t="shared" si="9"/>
        <v>0</v>
      </c>
      <c r="K60" s="16">
        <f t="shared" si="10"/>
        <v>0</v>
      </c>
      <c r="L60" s="17">
        <f t="shared" si="6"/>
        <v>180</v>
      </c>
      <c r="M60" s="32">
        <v>180</v>
      </c>
      <c r="N60" s="17">
        <f t="shared" si="7"/>
        <v>60</v>
      </c>
      <c r="O60" s="32">
        <v>60</v>
      </c>
      <c r="P60" s="18">
        <f t="shared" si="24"/>
        <v>0</v>
      </c>
      <c r="Q60" s="18">
        <f t="shared" si="12"/>
        <v>0</v>
      </c>
      <c r="R60" s="18">
        <f t="shared" si="5"/>
        <v>0</v>
      </c>
      <c r="S60" s="17"/>
    </row>
    <row r="61" spans="1:19" ht="217.5" thickBot="1" x14ac:dyDescent="0.3">
      <c r="A61" s="9">
        <v>53</v>
      </c>
      <c r="B61" s="10" t="s">
        <v>131</v>
      </c>
      <c r="C61" s="10">
        <v>500</v>
      </c>
      <c r="D61" s="31">
        <v>500</v>
      </c>
      <c r="E61" s="10" t="s">
        <v>58</v>
      </c>
      <c r="F61" s="11"/>
      <c r="G61" s="22">
        <v>0</v>
      </c>
      <c r="H61" s="15">
        <f t="shared" si="8"/>
        <v>0</v>
      </c>
      <c r="I61" s="23"/>
      <c r="J61" s="16">
        <f t="shared" si="9"/>
        <v>0</v>
      </c>
      <c r="K61" s="16">
        <f t="shared" si="10"/>
        <v>0</v>
      </c>
      <c r="L61" s="17">
        <f t="shared" si="6"/>
        <v>300</v>
      </c>
      <c r="M61" s="32">
        <v>300</v>
      </c>
      <c r="N61" s="17">
        <f t="shared" si="7"/>
        <v>100</v>
      </c>
      <c r="O61" s="32">
        <v>100</v>
      </c>
      <c r="P61" s="18">
        <f t="shared" si="24"/>
        <v>0</v>
      </c>
      <c r="Q61" s="18">
        <f t="shared" si="12"/>
        <v>0</v>
      </c>
      <c r="R61" s="18">
        <f t="shared" si="5"/>
        <v>0</v>
      </c>
      <c r="S61" s="17"/>
    </row>
    <row r="62" spans="1:19" ht="77.25" thickBot="1" x14ac:dyDescent="0.3">
      <c r="A62" s="9">
        <v>54</v>
      </c>
      <c r="B62" s="10" t="s">
        <v>132</v>
      </c>
      <c r="C62" s="10">
        <v>70</v>
      </c>
      <c r="D62" s="31">
        <v>70</v>
      </c>
      <c r="E62" s="10" t="s">
        <v>58</v>
      </c>
      <c r="F62" s="11"/>
      <c r="G62" s="22">
        <v>0</v>
      </c>
      <c r="H62" s="15">
        <f t="shared" si="8"/>
        <v>0</v>
      </c>
      <c r="I62" s="23"/>
      <c r="J62" s="16">
        <f t="shared" si="9"/>
        <v>0</v>
      </c>
      <c r="K62" s="16">
        <f t="shared" si="10"/>
        <v>0</v>
      </c>
      <c r="L62" s="17">
        <f t="shared" si="6"/>
        <v>42</v>
      </c>
      <c r="M62" s="32">
        <v>42</v>
      </c>
      <c r="N62" s="17">
        <f t="shared" si="7"/>
        <v>14</v>
      </c>
      <c r="O62" s="32">
        <v>14</v>
      </c>
      <c r="P62" s="18">
        <f t="shared" ref="P62" si="25">O62*G62</f>
        <v>0</v>
      </c>
      <c r="Q62" s="18">
        <f t="shared" si="12"/>
        <v>0</v>
      </c>
      <c r="R62" s="18">
        <f t="shared" si="5"/>
        <v>0</v>
      </c>
      <c r="S62" s="17"/>
    </row>
    <row r="63" spans="1:19" ht="243" thickBot="1" x14ac:dyDescent="0.3">
      <c r="A63" s="9">
        <v>55</v>
      </c>
      <c r="B63" s="10" t="s">
        <v>133</v>
      </c>
      <c r="C63" s="10">
        <v>0</v>
      </c>
      <c r="D63" s="31">
        <v>0</v>
      </c>
      <c r="E63" s="10" t="s">
        <v>58</v>
      </c>
      <c r="F63" s="11"/>
      <c r="G63" s="22">
        <v>0</v>
      </c>
      <c r="H63" s="15">
        <f t="shared" si="8"/>
        <v>0</v>
      </c>
      <c r="I63" s="23"/>
      <c r="J63" s="16">
        <f t="shared" si="9"/>
        <v>0</v>
      </c>
      <c r="K63" s="16">
        <f t="shared" si="10"/>
        <v>0</v>
      </c>
      <c r="L63" s="17">
        <v>0</v>
      </c>
      <c r="M63" s="32">
        <v>0</v>
      </c>
      <c r="N63" s="17">
        <v>2</v>
      </c>
      <c r="O63" s="32">
        <v>2</v>
      </c>
      <c r="P63" s="18">
        <f t="shared" ref="P63:P65" si="26">G63*O63</f>
        <v>0</v>
      </c>
      <c r="Q63" s="18">
        <f t="shared" si="12"/>
        <v>0</v>
      </c>
      <c r="R63" s="18">
        <f t="shared" si="5"/>
        <v>0</v>
      </c>
      <c r="S63" s="17"/>
    </row>
    <row r="64" spans="1:19" ht="39" thickBot="1" x14ac:dyDescent="0.3">
      <c r="A64" s="9">
        <v>56</v>
      </c>
      <c r="B64" s="10" t="s">
        <v>134</v>
      </c>
      <c r="C64" s="10">
        <v>33</v>
      </c>
      <c r="D64" s="31">
        <v>33</v>
      </c>
      <c r="E64" s="10" t="s">
        <v>60</v>
      </c>
      <c r="F64" s="11"/>
      <c r="G64" s="22">
        <v>0</v>
      </c>
      <c r="H64" s="15">
        <f t="shared" si="8"/>
        <v>0</v>
      </c>
      <c r="I64" s="23"/>
      <c r="J64" s="16">
        <f t="shared" si="9"/>
        <v>0</v>
      </c>
      <c r="K64" s="16">
        <f t="shared" si="10"/>
        <v>0</v>
      </c>
      <c r="L64" s="17">
        <v>20</v>
      </c>
      <c r="M64" s="32">
        <v>20</v>
      </c>
      <c r="N64" s="17">
        <v>7</v>
      </c>
      <c r="O64" s="32">
        <v>7</v>
      </c>
      <c r="P64" s="18">
        <f t="shared" si="26"/>
        <v>0</v>
      </c>
      <c r="Q64" s="18">
        <f t="shared" si="12"/>
        <v>0</v>
      </c>
      <c r="R64" s="18">
        <f t="shared" si="5"/>
        <v>0</v>
      </c>
      <c r="S64" s="17" t="s">
        <v>233</v>
      </c>
    </row>
    <row r="65" spans="1:19" ht="64.5" thickBot="1" x14ac:dyDescent="0.3">
      <c r="A65" s="9">
        <v>57</v>
      </c>
      <c r="B65" s="10" t="s">
        <v>135</v>
      </c>
      <c r="C65" s="10">
        <v>5</v>
      </c>
      <c r="D65" s="31">
        <v>5</v>
      </c>
      <c r="E65" s="10" t="s">
        <v>58</v>
      </c>
      <c r="F65" s="11"/>
      <c r="G65" s="22">
        <v>0</v>
      </c>
      <c r="H65" s="15">
        <f t="shared" si="8"/>
        <v>0</v>
      </c>
      <c r="I65" s="23"/>
      <c r="J65" s="16">
        <f t="shared" si="9"/>
        <v>0</v>
      </c>
      <c r="K65" s="16">
        <f t="shared" si="10"/>
        <v>0</v>
      </c>
      <c r="L65" s="17">
        <f t="shared" si="6"/>
        <v>3</v>
      </c>
      <c r="M65" s="32">
        <v>3</v>
      </c>
      <c r="N65" s="17">
        <v>3</v>
      </c>
      <c r="O65" s="32">
        <v>3</v>
      </c>
      <c r="P65" s="18">
        <f t="shared" si="26"/>
        <v>0</v>
      </c>
      <c r="Q65" s="18">
        <f t="shared" si="12"/>
        <v>0</v>
      </c>
      <c r="R65" s="18">
        <f t="shared" si="5"/>
        <v>0</v>
      </c>
      <c r="S65" s="17"/>
    </row>
    <row r="66" spans="1:19" ht="39" thickBot="1" x14ac:dyDescent="0.3">
      <c r="A66" s="9">
        <v>58</v>
      </c>
      <c r="B66" s="10" t="s">
        <v>136</v>
      </c>
      <c r="C66" s="10">
        <v>475</v>
      </c>
      <c r="D66" s="31">
        <v>475</v>
      </c>
      <c r="E66" s="10" t="s">
        <v>58</v>
      </c>
      <c r="F66" s="11"/>
      <c r="G66" s="22">
        <v>0</v>
      </c>
      <c r="H66" s="15">
        <f t="shared" si="8"/>
        <v>0</v>
      </c>
      <c r="I66" s="23"/>
      <c r="J66" s="16">
        <f t="shared" si="9"/>
        <v>0</v>
      </c>
      <c r="K66" s="16">
        <f t="shared" si="10"/>
        <v>0</v>
      </c>
      <c r="L66" s="17">
        <v>275</v>
      </c>
      <c r="M66" s="32">
        <v>275</v>
      </c>
      <c r="N66" s="17">
        <v>100</v>
      </c>
      <c r="O66" s="32">
        <v>100</v>
      </c>
      <c r="P66" s="18">
        <f t="shared" ref="P66" si="27">O66*G66</f>
        <v>0</v>
      </c>
      <c r="Q66" s="18">
        <f t="shared" si="12"/>
        <v>0</v>
      </c>
      <c r="R66" s="18">
        <f t="shared" si="5"/>
        <v>0</v>
      </c>
      <c r="S66" s="17"/>
    </row>
    <row r="67" spans="1:19" ht="39" thickBot="1" x14ac:dyDescent="0.3">
      <c r="A67" s="9">
        <v>59</v>
      </c>
      <c r="B67" s="10" t="s">
        <v>137</v>
      </c>
      <c r="C67" s="10">
        <v>10</v>
      </c>
      <c r="D67" s="31">
        <v>10</v>
      </c>
      <c r="E67" s="10" t="s">
        <v>58</v>
      </c>
      <c r="F67" s="11"/>
      <c r="G67" s="22">
        <v>0</v>
      </c>
      <c r="H67" s="15">
        <f t="shared" si="8"/>
        <v>0</v>
      </c>
      <c r="I67" s="23"/>
      <c r="J67" s="16">
        <f t="shared" si="9"/>
        <v>0</v>
      </c>
      <c r="K67" s="16">
        <f t="shared" si="10"/>
        <v>0</v>
      </c>
      <c r="L67" s="17">
        <f t="shared" si="6"/>
        <v>6</v>
      </c>
      <c r="M67" s="32">
        <v>6</v>
      </c>
      <c r="N67" s="17">
        <f t="shared" si="7"/>
        <v>2</v>
      </c>
      <c r="O67" s="32">
        <v>2</v>
      </c>
      <c r="P67" s="18">
        <f t="shared" ref="P67:P69" si="28">G67*O67</f>
        <v>0</v>
      </c>
      <c r="Q67" s="18">
        <f t="shared" si="12"/>
        <v>0</v>
      </c>
      <c r="R67" s="18">
        <f t="shared" si="5"/>
        <v>0</v>
      </c>
      <c r="S67" s="17"/>
    </row>
    <row r="68" spans="1:19" ht="409.5" customHeight="1" thickBot="1" x14ac:dyDescent="0.3">
      <c r="A68" s="9">
        <v>60</v>
      </c>
      <c r="B68" s="10" t="s">
        <v>211</v>
      </c>
      <c r="C68" s="10">
        <v>3000</v>
      </c>
      <c r="D68" s="31">
        <v>3000</v>
      </c>
      <c r="E68" s="10" t="s">
        <v>58</v>
      </c>
      <c r="F68" s="11"/>
      <c r="G68" s="22">
        <v>0</v>
      </c>
      <c r="H68" s="15">
        <f t="shared" si="8"/>
        <v>0</v>
      </c>
      <c r="I68" s="23"/>
      <c r="J68" s="16">
        <f t="shared" si="9"/>
        <v>0</v>
      </c>
      <c r="K68" s="16">
        <f t="shared" si="10"/>
        <v>0</v>
      </c>
      <c r="L68" s="17">
        <f t="shared" si="6"/>
        <v>1800</v>
      </c>
      <c r="M68" s="32">
        <v>1800</v>
      </c>
      <c r="N68" s="17">
        <f t="shared" si="7"/>
        <v>600</v>
      </c>
      <c r="O68" s="32">
        <v>600</v>
      </c>
      <c r="P68" s="18">
        <f t="shared" si="28"/>
        <v>0</v>
      </c>
      <c r="Q68" s="18">
        <f t="shared" si="12"/>
        <v>0</v>
      </c>
      <c r="R68" s="18">
        <f t="shared" si="5"/>
        <v>0</v>
      </c>
      <c r="S68" s="17"/>
    </row>
    <row r="69" spans="1:19" ht="141" thickBot="1" x14ac:dyDescent="0.3">
      <c r="A69" s="9">
        <v>61</v>
      </c>
      <c r="B69" s="10" t="s">
        <v>138</v>
      </c>
      <c r="C69" s="10">
        <v>125</v>
      </c>
      <c r="D69" s="31">
        <v>125</v>
      </c>
      <c r="E69" s="10" t="s">
        <v>58</v>
      </c>
      <c r="F69" s="11"/>
      <c r="G69" s="22">
        <v>0</v>
      </c>
      <c r="H69" s="15">
        <f t="shared" si="8"/>
        <v>0</v>
      </c>
      <c r="I69" s="23"/>
      <c r="J69" s="16">
        <f t="shared" si="9"/>
        <v>0</v>
      </c>
      <c r="K69" s="16">
        <f t="shared" si="10"/>
        <v>0</v>
      </c>
      <c r="L69" s="17">
        <f t="shared" si="6"/>
        <v>75</v>
      </c>
      <c r="M69" s="32">
        <v>75</v>
      </c>
      <c r="N69" s="17">
        <f t="shared" si="7"/>
        <v>25</v>
      </c>
      <c r="O69" s="32">
        <v>25</v>
      </c>
      <c r="P69" s="18">
        <f t="shared" si="28"/>
        <v>0</v>
      </c>
      <c r="Q69" s="18">
        <f t="shared" si="12"/>
        <v>0</v>
      </c>
      <c r="R69" s="18">
        <f t="shared" si="5"/>
        <v>0</v>
      </c>
      <c r="S69" s="17" t="s">
        <v>233</v>
      </c>
    </row>
    <row r="70" spans="1:19" ht="77.25" thickBot="1" x14ac:dyDescent="0.3">
      <c r="A70" s="9">
        <v>62</v>
      </c>
      <c r="B70" s="10" t="s">
        <v>139</v>
      </c>
      <c r="C70" s="10">
        <v>280</v>
      </c>
      <c r="D70" s="31">
        <v>280</v>
      </c>
      <c r="E70" s="10" t="s">
        <v>58</v>
      </c>
      <c r="F70" s="11"/>
      <c r="G70" s="22">
        <v>0</v>
      </c>
      <c r="H70" s="15">
        <f t="shared" si="8"/>
        <v>0</v>
      </c>
      <c r="I70" s="23"/>
      <c r="J70" s="16">
        <f t="shared" si="9"/>
        <v>0</v>
      </c>
      <c r="K70" s="16">
        <f t="shared" si="10"/>
        <v>0</v>
      </c>
      <c r="L70" s="17">
        <f t="shared" si="6"/>
        <v>168</v>
      </c>
      <c r="M70" s="32">
        <v>168</v>
      </c>
      <c r="N70" s="17">
        <f t="shared" ref="N70:N133" si="29">C70*0.2</f>
        <v>56</v>
      </c>
      <c r="O70" s="32">
        <v>56</v>
      </c>
      <c r="P70" s="18">
        <f t="shared" ref="P70" si="30">O70*G70</f>
        <v>0</v>
      </c>
      <c r="Q70" s="18">
        <f t="shared" si="12"/>
        <v>0</v>
      </c>
      <c r="R70" s="18">
        <f t="shared" ref="R70:R133" si="31">P70+Q70</f>
        <v>0</v>
      </c>
      <c r="S70" s="17" t="s">
        <v>233</v>
      </c>
    </row>
    <row r="71" spans="1:19" ht="26.25" thickBot="1" x14ac:dyDescent="0.3">
      <c r="A71" s="9">
        <v>63</v>
      </c>
      <c r="B71" s="10" t="s">
        <v>140</v>
      </c>
      <c r="C71" s="10">
        <v>650</v>
      </c>
      <c r="D71" s="31">
        <v>650</v>
      </c>
      <c r="E71" s="10" t="s">
        <v>58</v>
      </c>
      <c r="F71" s="11"/>
      <c r="G71" s="22">
        <v>0</v>
      </c>
      <c r="H71" s="15">
        <f t="shared" si="8"/>
        <v>0</v>
      </c>
      <c r="I71" s="23"/>
      <c r="J71" s="16">
        <f t="shared" si="9"/>
        <v>0</v>
      </c>
      <c r="K71" s="16">
        <f t="shared" si="10"/>
        <v>0</v>
      </c>
      <c r="L71" s="17">
        <f t="shared" ref="L71:L134" si="32">C71*0.6</f>
        <v>390</v>
      </c>
      <c r="M71" s="32">
        <v>390</v>
      </c>
      <c r="N71" s="17">
        <f t="shared" si="29"/>
        <v>130</v>
      </c>
      <c r="O71" s="32">
        <v>130</v>
      </c>
      <c r="P71" s="18">
        <f t="shared" ref="P71:P73" si="33">G71*O71</f>
        <v>0</v>
      </c>
      <c r="Q71" s="18">
        <f t="shared" si="12"/>
        <v>0</v>
      </c>
      <c r="R71" s="18">
        <f t="shared" si="31"/>
        <v>0</v>
      </c>
      <c r="S71" s="17"/>
    </row>
    <row r="72" spans="1:19" ht="39" thickBot="1" x14ac:dyDescent="0.3">
      <c r="A72" s="9">
        <v>64</v>
      </c>
      <c r="B72" s="10" t="s">
        <v>141</v>
      </c>
      <c r="C72" s="10">
        <v>450</v>
      </c>
      <c r="D72" s="31">
        <v>450</v>
      </c>
      <c r="E72" s="10" t="s">
        <v>58</v>
      </c>
      <c r="F72" s="11"/>
      <c r="G72" s="22">
        <v>0</v>
      </c>
      <c r="H72" s="15">
        <f t="shared" si="8"/>
        <v>0</v>
      </c>
      <c r="I72" s="23"/>
      <c r="J72" s="16">
        <f t="shared" si="9"/>
        <v>0</v>
      </c>
      <c r="K72" s="16">
        <f t="shared" si="10"/>
        <v>0</v>
      </c>
      <c r="L72" s="17">
        <f t="shared" si="32"/>
        <v>270</v>
      </c>
      <c r="M72" s="32">
        <v>270</v>
      </c>
      <c r="N72" s="17">
        <f t="shared" si="29"/>
        <v>90</v>
      </c>
      <c r="O72" s="32">
        <v>90</v>
      </c>
      <c r="P72" s="18">
        <f t="shared" si="33"/>
        <v>0</v>
      </c>
      <c r="Q72" s="18">
        <f t="shared" si="12"/>
        <v>0</v>
      </c>
      <c r="R72" s="18">
        <f t="shared" si="31"/>
        <v>0</v>
      </c>
      <c r="S72" s="17" t="s">
        <v>233</v>
      </c>
    </row>
    <row r="73" spans="1:19" ht="217.5" thickBot="1" x14ac:dyDescent="0.3">
      <c r="A73" s="9">
        <v>65</v>
      </c>
      <c r="B73" s="10" t="s">
        <v>142</v>
      </c>
      <c r="C73" s="10">
        <v>50</v>
      </c>
      <c r="D73" s="31">
        <v>50</v>
      </c>
      <c r="E73" s="10" t="s">
        <v>58</v>
      </c>
      <c r="F73" s="11"/>
      <c r="G73" s="22">
        <v>0</v>
      </c>
      <c r="H73" s="15">
        <f t="shared" si="8"/>
        <v>0</v>
      </c>
      <c r="I73" s="23"/>
      <c r="J73" s="16">
        <f t="shared" si="9"/>
        <v>0</v>
      </c>
      <c r="K73" s="16">
        <f t="shared" si="10"/>
        <v>0</v>
      </c>
      <c r="L73" s="17">
        <f t="shared" si="32"/>
        <v>30</v>
      </c>
      <c r="M73" s="32">
        <v>30</v>
      </c>
      <c r="N73" s="17">
        <f t="shared" si="29"/>
        <v>10</v>
      </c>
      <c r="O73" s="32">
        <v>10</v>
      </c>
      <c r="P73" s="18">
        <f t="shared" si="33"/>
        <v>0</v>
      </c>
      <c r="Q73" s="18">
        <f t="shared" si="12"/>
        <v>0</v>
      </c>
      <c r="R73" s="18">
        <f t="shared" si="31"/>
        <v>0</v>
      </c>
      <c r="S73" s="17"/>
    </row>
    <row r="74" spans="1:19" ht="409.6" thickBot="1" x14ac:dyDescent="0.3">
      <c r="A74" s="9">
        <v>66</v>
      </c>
      <c r="B74" s="10" t="s">
        <v>143</v>
      </c>
      <c r="C74" s="10">
        <v>100</v>
      </c>
      <c r="D74" s="31">
        <v>100</v>
      </c>
      <c r="E74" s="10" t="s">
        <v>58</v>
      </c>
      <c r="F74" s="11"/>
      <c r="G74" s="22">
        <v>0</v>
      </c>
      <c r="H74" s="15">
        <f t="shared" si="8"/>
        <v>0</v>
      </c>
      <c r="I74" s="23"/>
      <c r="J74" s="16">
        <f t="shared" si="9"/>
        <v>0</v>
      </c>
      <c r="K74" s="16">
        <f t="shared" si="10"/>
        <v>0</v>
      </c>
      <c r="L74" s="17">
        <v>50</v>
      </c>
      <c r="M74" s="32">
        <v>50</v>
      </c>
      <c r="N74" s="17">
        <v>25</v>
      </c>
      <c r="O74" s="32">
        <v>25</v>
      </c>
      <c r="P74" s="18">
        <f t="shared" ref="P74" si="34">O74*G74</f>
        <v>0</v>
      </c>
      <c r="Q74" s="18">
        <f t="shared" si="12"/>
        <v>0</v>
      </c>
      <c r="R74" s="18">
        <f t="shared" si="31"/>
        <v>0</v>
      </c>
      <c r="S74" s="17"/>
    </row>
    <row r="75" spans="1:19" ht="51.75" thickBot="1" x14ac:dyDescent="0.3">
      <c r="A75" s="9">
        <v>67</v>
      </c>
      <c r="B75" s="10" t="s">
        <v>144</v>
      </c>
      <c r="C75" s="10">
        <v>13</v>
      </c>
      <c r="D75" s="31">
        <v>13</v>
      </c>
      <c r="E75" s="10" t="s">
        <v>60</v>
      </c>
      <c r="F75" s="11"/>
      <c r="G75" s="22">
        <v>0</v>
      </c>
      <c r="H75" s="15">
        <f t="shared" si="8"/>
        <v>0</v>
      </c>
      <c r="I75" s="23"/>
      <c r="J75" s="16">
        <f t="shared" si="9"/>
        <v>0</v>
      </c>
      <c r="K75" s="16">
        <f t="shared" si="10"/>
        <v>0</v>
      </c>
      <c r="L75" s="17">
        <v>8</v>
      </c>
      <c r="M75" s="32">
        <v>8</v>
      </c>
      <c r="N75" s="17">
        <v>3</v>
      </c>
      <c r="O75" s="32">
        <v>3</v>
      </c>
      <c r="P75" s="18">
        <f t="shared" ref="P75:P77" si="35">G75*O75</f>
        <v>0</v>
      </c>
      <c r="Q75" s="18">
        <f t="shared" si="12"/>
        <v>0</v>
      </c>
      <c r="R75" s="18">
        <f t="shared" si="31"/>
        <v>0</v>
      </c>
      <c r="S75" s="17"/>
    </row>
    <row r="76" spans="1:19" ht="153.75" thickBot="1" x14ac:dyDescent="0.3">
      <c r="A76" s="9">
        <v>68</v>
      </c>
      <c r="B76" s="10" t="s">
        <v>145</v>
      </c>
      <c r="C76" s="10">
        <v>80</v>
      </c>
      <c r="D76" s="31">
        <v>80</v>
      </c>
      <c r="E76" s="10" t="s">
        <v>58</v>
      </c>
      <c r="F76" s="11"/>
      <c r="G76" s="22">
        <v>0</v>
      </c>
      <c r="H76" s="15">
        <f t="shared" si="8"/>
        <v>0</v>
      </c>
      <c r="I76" s="23"/>
      <c r="J76" s="16">
        <f t="shared" si="9"/>
        <v>0</v>
      </c>
      <c r="K76" s="16">
        <f t="shared" si="10"/>
        <v>0</v>
      </c>
      <c r="L76" s="17">
        <f t="shared" si="32"/>
        <v>48</v>
      </c>
      <c r="M76" s="32">
        <v>48</v>
      </c>
      <c r="N76" s="17">
        <f t="shared" si="29"/>
        <v>16</v>
      </c>
      <c r="O76" s="32">
        <v>16</v>
      </c>
      <c r="P76" s="18">
        <f t="shared" si="35"/>
        <v>0</v>
      </c>
      <c r="Q76" s="18">
        <f t="shared" si="12"/>
        <v>0</v>
      </c>
      <c r="R76" s="18">
        <f t="shared" si="31"/>
        <v>0</v>
      </c>
      <c r="S76" s="17"/>
    </row>
    <row r="77" spans="1:19" ht="39" thickBot="1" x14ac:dyDescent="0.3">
      <c r="A77" s="9">
        <v>69</v>
      </c>
      <c r="B77" s="10" t="s">
        <v>146</v>
      </c>
      <c r="C77" s="10">
        <v>100</v>
      </c>
      <c r="D77" s="31">
        <v>100</v>
      </c>
      <c r="E77" s="10" t="s">
        <v>58</v>
      </c>
      <c r="F77" s="11"/>
      <c r="G77" s="22">
        <v>0</v>
      </c>
      <c r="H77" s="15">
        <f t="shared" si="8"/>
        <v>0</v>
      </c>
      <c r="I77" s="23"/>
      <c r="J77" s="16">
        <f t="shared" si="9"/>
        <v>0</v>
      </c>
      <c r="K77" s="16">
        <f t="shared" si="10"/>
        <v>0</v>
      </c>
      <c r="L77" s="17">
        <f t="shared" si="32"/>
        <v>60</v>
      </c>
      <c r="M77" s="32">
        <v>60</v>
      </c>
      <c r="N77" s="17">
        <f t="shared" si="29"/>
        <v>20</v>
      </c>
      <c r="O77" s="32">
        <v>20</v>
      </c>
      <c r="P77" s="18">
        <f t="shared" si="35"/>
        <v>0</v>
      </c>
      <c r="Q77" s="18">
        <f t="shared" si="12"/>
        <v>0</v>
      </c>
      <c r="R77" s="18">
        <f t="shared" si="31"/>
        <v>0</v>
      </c>
      <c r="S77" s="17"/>
    </row>
    <row r="78" spans="1:19" ht="51.75" thickBot="1" x14ac:dyDescent="0.3">
      <c r="A78" s="9">
        <v>70</v>
      </c>
      <c r="B78" s="10" t="s">
        <v>147</v>
      </c>
      <c r="C78" s="10">
        <v>20</v>
      </c>
      <c r="D78" s="31">
        <v>20</v>
      </c>
      <c r="E78" s="10" t="s">
        <v>58</v>
      </c>
      <c r="F78" s="11"/>
      <c r="G78" s="22">
        <v>0</v>
      </c>
      <c r="H78" s="15">
        <f t="shared" si="8"/>
        <v>0</v>
      </c>
      <c r="I78" s="23"/>
      <c r="J78" s="16">
        <f t="shared" si="9"/>
        <v>0</v>
      </c>
      <c r="K78" s="16">
        <f t="shared" si="10"/>
        <v>0</v>
      </c>
      <c r="L78" s="17">
        <f t="shared" si="32"/>
        <v>12</v>
      </c>
      <c r="M78" s="32">
        <v>12</v>
      </c>
      <c r="N78" s="17">
        <f t="shared" si="29"/>
        <v>4</v>
      </c>
      <c r="O78" s="32">
        <v>4</v>
      </c>
      <c r="P78" s="18">
        <f t="shared" ref="P78" si="36">O78*G78</f>
        <v>0</v>
      </c>
      <c r="Q78" s="18">
        <f t="shared" si="12"/>
        <v>0</v>
      </c>
      <c r="R78" s="18">
        <f t="shared" si="31"/>
        <v>0</v>
      </c>
      <c r="S78" s="17"/>
    </row>
    <row r="79" spans="1:19" ht="64.5" thickBot="1" x14ac:dyDescent="0.3">
      <c r="A79" s="9">
        <v>71</v>
      </c>
      <c r="B79" s="10" t="s">
        <v>148</v>
      </c>
      <c r="C79" s="10">
        <v>3000</v>
      </c>
      <c r="D79" s="31">
        <v>3000</v>
      </c>
      <c r="E79" s="10" t="s">
        <v>58</v>
      </c>
      <c r="F79" s="11"/>
      <c r="G79" s="22">
        <v>0</v>
      </c>
      <c r="H79" s="15">
        <f t="shared" si="8"/>
        <v>0</v>
      </c>
      <c r="I79" s="23"/>
      <c r="J79" s="16">
        <f t="shared" si="9"/>
        <v>0</v>
      </c>
      <c r="K79" s="16">
        <f t="shared" si="10"/>
        <v>0</v>
      </c>
      <c r="L79" s="17">
        <f t="shared" si="32"/>
        <v>1800</v>
      </c>
      <c r="M79" s="32">
        <v>1800</v>
      </c>
      <c r="N79" s="17">
        <f t="shared" si="29"/>
        <v>600</v>
      </c>
      <c r="O79" s="32">
        <v>600</v>
      </c>
      <c r="P79" s="18">
        <f t="shared" ref="P79:P81" si="37">G79*O79</f>
        <v>0</v>
      </c>
      <c r="Q79" s="18">
        <f t="shared" si="12"/>
        <v>0</v>
      </c>
      <c r="R79" s="18">
        <f t="shared" si="31"/>
        <v>0</v>
      </c>
      <c r="S79" s="17"/>
    </row>
    <row r="80" spans="1:19" ht="64.5" thickBot="1" x14ac:dyDescent="0.3">
      <c r="A80" s="9">
        <v>72</v>
      </c>
      <c r="B80" s="10" t="s">
        <v>149</v>
      </c>
      <c r="C80" s="10">
        <v>1200</v>
      </c>
      <c r="D80" s="31">
        <v>1200</v>
      </c>
      <c r="E80" s="10" t="s">
        <v>58</v>
      </c>
      <c r="F80" s="11"/>
      <c r="G80" s="22">
        <v>0</v>
      </c>
      <c r="H80" s="15">
        <f t="shared" si="8"/>
        <v>0</v>
      </c>
      <c r="I80" s="23"/>
      <c r="J80" s="16">
        <f t="shared" si="9"/>
        <v>0</v>
      </c>
      <c r="K80" s="16">
        <f t="shared" si="10"/>
        <v>0</v>
      </c>
      <c r="L80" s="17">
        <f t="shared" si="32"/>
        <v>720</v>
      </c>
      <c r="M80" s="32">
        <v>720</v>
      </c>
      <c r="N80" s="17">
        <f t="shared" si="29"/>
        <v>240</v>
      </c>
      <c r="O80" s="32">
        <v>240</v>
      </c>
      <c r="P80" s="18">
        <f t="shared" si="37"/>
        <v>0</v>
      </c>
      <c r="Q80" s="18">
        <f t="shared" si="12"/>
        <v>0</v>
      </c>
      <c r="R80" s="18">
        <f t="shared" si="31"/>
        <v>0</v>
      </c>
      <c r="S80" s="17"/>
    </row>
    <row r="81" spans="1:19" ht="26.25" thickBot="1" x14ac:dyDescent="0.3">
      <c r="A81" s="9">
        <v>73</v>
      </c>
      <c r="B81" s="10" t="s">
        <v>150</v>
      </c>
      <c r="C81" s="10">
        <v>70</v>
      </c>
      <c r="D81" s="31">
        <v>70</v>
      </c>
      <c r="E81" s="10" t="s">
        <v>58</v>
      </c>
      <c r="F81" s="11"/>
      <c r="G81" s="22">
        <v>0</v>
      </c>
      <c r="H81" s="15">
        <f t="shared" si="8"/>
        <v>0</v>
      </c>
      <c r="I81" s="23"/>
      <c r="J81" s="16">
        <f t="shared" si="9"/>
        <v>0</v>
      </c>
      <c r="K81" s="16">
        <f t="shared" si="10"/>
        <v>0</v>
      </c>
      <c r="L81" s="17">
        <f t="shared" si="32"/>
        <v>42</v>
      </c>
      <c r="M81" s="32">
        <v>42</v>
      </c>
      <c r="N81" s="17">
        <f t="shared" si="29"/>
        <v>14</v>
      </c>
      <c r="O81" s="32">
        <v>14</v>
      </c>
      <c r="P81" s="18">
        <f t="shared" si="37"/>
        <v>0</v>
      </c>
      <c r="Q81" s="18">
        <f t="shared" si="12"/>
        <v>0</v>
      </c>
      <c r="R81" s="18">
        <f t="shared" si="31"/>
        <v>0</v>
      </c>
      <c r="S81" s="17"/>
    </row>
    <row r="82" spans="1:19" ht="102.75" thickBot="1" x14ac:dyDescent="0.3">
      <c r="A82" s="9">
        <v>74</v>
      </c>
      <c r="B82" s="10" t="s">
        <v>151</v>
      </c>
      <c r="C82" s="10">
        <v>10</v>
      </c>
      <c r="D82" s="31">
        <v>10</v>
      </c>
      <c r="E82" s="10" t="s">
        <v>58</v>
      </c>
      <c r="F82" s="11"/>
      <c r="G82" s="22">
        <v>0</v>
      </c>
      <c r="H82" s="15">
        <f t="shared" si="8"/>
        <v>0</v>
      </c>
      <c r="I82" s="23"/>
      <c r="J82" s="16">
        <f t="shared" si="9"/>
        <v>0</v>
      </c>
      <c r="K82" s="16">
        <f t="shared" si="10"/>
        <v>0</v>
      </c>
      <c r="L82" s="17">
        <f t="shared" si="32"/>
        <v>6</v>
      </c>
      <c r="M82" s="32">
        <v>6</v>
      </c>
      <c r="N82" s="17">
        <f t="shared" si="29"/>
        <v>2</v>
      </c>
      <c r="O82" s="32">
        <v>2</v>
      </c>
      <c r="P82" s="18">
        <f t="shared" ref="P82" si="38">O82*G82</f>
        <v>0</v>
      </c>
      <c r="Q82" s="18">
        <f t="shared" si="12"/>
        <v>0</v>
      </c>
      <c r="R82" s="18">
        <f t="shared" si="31"/>
        <v>0</v>
      </c>
      <c r="S82" s="17"/>
    </row>
    <row r="83" spans="1:19" ht="77.25" thickBot="1" x14ac:dyDescent="0.3">
      <c r="A83" s="9">
        <v>75</v>
      </c>
      <c r="B83" s="10" t="s">
        <v>212</v>
      </c>
      <c r="C83" s="10">
        <v>30</v>
      </c>
      <c r="D83" s="31">
        <v>30</v>
      </c>
      <c r="E83" s="10" t="s">
        <v>58</v>
      </c>
      <c r="F83" s="11"/>
      <c r="G83" s="22">
        <v>0</v>
      </c>
      <c r="H83" s="15">
        <f t="shared" si="8"/>
        <v>0</v>
      </c>
      <c r="I83" s="23"/>
      <c r="J83" s="16">
        <f t="shared" si="9"/>
        <v>0</v>
      </c>
      <c r="K83" s="16">
        <f t="shared" si="10"/>
        <v>0</v>
      </c>
      <c r="L83" s="17">
        <f t="shared" si="32"/>
        <v>18</v>
      </c>
      <c r="M83" s="32">
        <v>18</v>
      </c>
      <c r="N83" s="17">
        <f t="shared" si="29"/>
        <v>6</v>
      </c>
      <c r="O83" s="32">
        <v>6</v>
      </c>
      <c r="P83" s="18">
        <f t="shared" ref="P83:P85" si="39">G83*O83</f>
        <v>0</v>
      </c>
      <c r="Q83" s="18">
        <f t="shared" si="12"/>
        <v>0</v>
      </c>
      <c r="R83" s="18">
        <f t="shared" si="31"/>
        <v>0</v>
      </c>
      <c r="S83" s="17"/>
    </row>
    <row r="84" spans="1:19" ht="115.5" thickBot="1" x14ac:dyDescent="0.3">
      <c r="A84" s="9">
        <v>76</v>
      </c>
      <c r="B84" s="10" t="s">
        <v>152</v>
      </c>
      <c r="C84" s="10">
        <v>3</v>
      </c>
      <c r="D84" s="31">
        <v>3</v>
      </c>
      <c r="E84" s="10" t="s">
        <v>60</v>
      </c>
      <c r="F84" s="11"/>
      <c r="G84" s="22">
        <v>0</v>
      </c>
      <c r="H84" s="15">
        <f t="shared" si="8"/>
        <v>0</v>
      </c>
      <c r="I84" s="23"/>
      <c r="J84" s="16">
        <f t="shared" si="9"/>
        <v>0</v>
      </c>
      <c r="K84" s="16">
        <f t="shared" si="10"/>
        <v>0</v>
      </c>
      <c r="L84" s="17">
        <v>2</v>
      </c>
      <c r="M84" s="32">
        <v>2</v>
      </c>
      <c r="N84" s="17">
        <v>1</v>
      </c>
      <c r="O84" s="32">
        <v>1</v>
      </c>
      <c r="P84" s="18">
        <f t="shared" si="39"/>
        <v>0</v>
      </c>
      <c r="Q84" s="18">
        <f t="shared" si="12"/>
        <v>0</v>
      </c>
      <c r="R84" s="18">
        <f t="shared" si="31"/>
        <v>0</v>
      </c>
      <c r="S84" s="17"/>
    </row>
    <row r="85" spans="1:19" ht="90" thickBot="1" x14ac:dyDescent="0.3">
      <c r="A85" s="9">
        <v>77</v>
      </c>
      <c r="B85" s="10" t="s">
        <v>153</v>
      </c>
      <c r="C85" s="10">
        <v>2</v>
      </c>
      <c r="D85" s="31">
        <v>2</v>
      </c>
      <c r="E85" s="10" t="s">
        <v>60</v>
      </c>
      <c r="F85" s="11"/>
      <c r="G85" s="22">
        <v>0</v>
      </c>
      <c r="H85" s="15">
        <f t="shared" si="8"/>
        <v>0</v>
      </c>
      <c r="I85" s="23"/>
      <c r="J85" s="16">
        <f t="shared" si="9"/>
        <v>0</v>
      </c>
      <c r="K85" s="16">
        <f t="shared" si="10"/>
        <v>0</v>
      </c>
      <c r="L85" s="17">
        <v>1</v>
      </c>
      <c r="M85" s="32">
        <v>1</v>
      </c>
      <c r="N85" s="17">
        <v>1</v>
      </c>
      <c r="O85" s="32">
        <v>1</v>
      </c>
      <c r="P85" s="18">
        <f t="shared" si="39"/>
        <v>0</v>
      </c>
      <c r="Q85" s="18">
        <f t="shared" si="12"/>
        <v>0</v>
      </c>
      <c r="R85" s="18">
        <f t="shared" si="31"/>
        <v>0</v>
      </c>
      <c r="S85" s="17"/>
    </row>
    <row r="86" spans="1:19" ht="64.5" thickBot="1" x14ac:dyDescent="0.3">
      <c r="A86" s="9">
        <v>78</v>
      </c>
      <c r="B86" s="10" t="s">
        <v>154</v>
      </c>
      <c r="C86" s="10">
        <v>4</v>
      </c>
      <c r="D86" s="31">
        <v>4</v>
      </c>
      <c r="E86" s="10" t="s">
        <v>60</v>
      </c>
      <c r="F86" s="11"/>
      <c r="G86" s="22">
        <v>0</v>
      </c>
      <c r="H86" s="15">
        <f t="shared" si="8"/>
        <v>0</v>
      </c>
      <c r="I86" s="23"/>
      <c r="J86" s="16">
        <f t="shared" si="9"/>
        <v>0</v>
      </c>
      <c r="K86" s="16">
        <f t="shared" si="10"/>
        <v>0</v>
      </c>
      <c r="L86" s="17">
        <v>3</v>
      </c>
      <c r="M86" s="32">
        <v>3</v>
      </c>
      <c r="N86" s="17">
        <v>1</v>
      </c>
      <c r="O86" s="32">
        <v>1</v>
      </c>
      <c r="P86" s="18">
        <f t="shared" ref="P86" si="40">O86*G86</f>
        <v>0</v>
      </c>
      <c r="Q86" s="18">
        <f t="shared" si="12"/>
        <v>0</v>
      </c>
      <c r="R86" s="18">
        <f t="shared" si="31"/>
        <v>0</v>
      </c>
      <c r="S86" s="17"/>
    </row>
    <row r="87" spans="1:19" ht="51.75" thickBot="1" x14ac:dyDescent="0.3">
      <c r="A87" s="9">
        <v>79</v>
      </c>
      <c r="B87" s="10" t="s">
        <v>155</v>
      </c>
      <c r="C87" s="10">
        <v>90</v>
      </c>
      <c r="D87" s="31">
        <v>90</v>
      </c>
      <c r="E87" s="10" t="s">
        <v>58</v>
      </c>
      <c r="F87" s="11"/>
      <c r="G87" s="22">
        <v>0</v>
      </c>
      <c r="H87" s="15">
        <f t="shared" si="8"/>
        <v>0</v>
      </c>
      <c r="I87" s="23"/>
      <c r="J87" s="16">
        <f t="shared" si="9"/>
        <v>0</v>
      </c>
      <c r="K87" s="16">
        <f t="shared" si="10"/>
        <v>0</v>
      </c>
      <c r="L87" s="17">
        <v>50</v>
      </c>
      <c r="M87" s="32">
        <v>50</v>
      </c>
      <c r="N87" s="17">
        <v>20</v>
      </c>
      <c r="O87" s="32">
        <v>20</v>
      </c>
      <c r="P87" s="18">
        <f t="shared" ref="P87:P89" si="41">G87*O87</f>
        <v>0</v>
      </c>
      <c r="Q87" s="18">
        <f t="shared" si="12"/>
        <v>0</v>
      </c>
      <c r="R87" s="18">
        <f t="shared" si="31"/>
        <v>0</v>
      </c>
      <c r="S87" s="17"/>
    </row>
    <row r="88" spans="1:19" ht="102.75" thickBot="1" x14ac:dyDescent="0.3">
      <c r="A88" s="9">
        <v>80</v>
      </c>
      <c r="B88" s="10" t="s">
        <v>156</v>
      </c>
      <c r="C88" s="10">
        <v>3</v>
      </c>
      <c r="D88" s="31">
        <v>3</v>
      </c>
      <c r="E88" s="10" t="s">
        <v>61</v>
      </c>
      <c r="F88" s="11"/>
      <c r="G88" s="22">
        <v>0</v>
      </c>
      <c r="H88" s="15">
        <f t="shared" si="8"/>
        <v>0</v>
      </c>
      <c r="I88" s="23"/>
      <c r="J88" s="16">
        <f t="shared" si="9"/>
        <v>0</v>
      </c>
      <c r="K88" s="16">
        <f t="shared" si="10"/>
        <v>0</v>
      </c>
      <c r="L88" s="17">
        <v>2</v>
      </c>
      <c r="M88" s="32">
        <v>2</v>
      </c>
      <c r="N88" s="17">
        <v>1</v>
      </c>
      <c r="O88" s="32">
        <v>1</v>
      </c>
      <c r="P88" s="18">
        <f t="shared" si="41"/>
        <v>0</v>
      </c>
      <c r="Q88" s="18">
        <f t="shared" si="12"/>
        <v>0</v>
      </c>
      <c r="R88" s="18">
        <f t="shared" si="31"/>
        <v>0</v>
      </c>
      <c r="S88" s="17"/>
    </row>
    <row r="89" spans="1:19" ht="77.25" thickBot="1" x14ac:dyDescent="0.3">
      <c r="A89" s="9">
        <v>81</v>
      </c>
      <c r="B89" s="10" t="s">
        <v>157</v>
      </c>
      <c r="C89" s="10">
        <v>20</v>
      </c>
      <c r="D89" s="31">
        <v>20</v>
      </c>
      <c r="E89" s="10" t="s">
        <v>60</v>
      </c>
      <c r="F89" s="11"/>
      <c r="G89" s="22">
        <v>0</v>
      </c>
      <c r="H89" s="15">
        <f t="shared" si="8"/>
        <v>0</v>
      </c>
      <c r="I89" s="23"/>
      <c r="J89" s="16">
        <f t="shared" si="9"/>
        <v>0</v>
      </c>
      <c r="K89" s="16">
        <f t="shared" si="10"/>
        <v>0</v>
      </c>
      <c r="L89" s="17">
        <f t="shared" si="32"/>
        <v>12</v>
      </c>
      <c r="M89" s="32">
        <v>12</v>
      </c>
      <c r="N89" s="17">
        <f t="shared" si="29"/>
        <v>4</v>
      </c>
      <c r="O89" s="32">
        <v>4</v>
      </c>
      <c r="P89" s="18">
        <f t="shared" si="41"/>
        <v>0</v>
      </c>
      <c r="Q89" s="18">
        <f t="shared" si="12"/>
        <v>0</v>
      </c>
      <c r="R89" s="18">
        <f t="shared" si="31"/>
        <v>0</v>
      </c>
      <c r="S89" s="17"/>
    </row>
    <row r="90" spans="1:19" ht="51.75" thickBot="1" x14ac:dyDescent="0.3">
      <c r="A90" s="9">
        <v>82</v>
      </c>
      <c r="B90" s="10" t="s">
        <v>158</v>
      </c>
      <c r="C90" s="10">
        <v>600</v>
      </c>
      <c r="D90" s="31">
        <v>600</v>
      </c>
      <c r="E90" s="10" t="s">
        <v>58</v>
      </c>
      <c r="F90" s="11"/>
      <c r="G90" s="22">
        <v>0</v>
      </c>
      <c r="H90" s="15">
        <f t="shared" si="8"/>
        <v>0</v>
      </c>
      <c r="I90" s="23"/>
      <c r="J90" s="16">
        <f t="shared" si="9"/>
        <v>0</v>
      </c>
      <c r="K90" s="16">
        <f t="shared" si="10"/>
        <v>0</v>
      </c>
      <c r="L90" s="17">
        <f t="shared" si="32"/>
        <v>360</v>
      </c>
      <c r="M90" s="32">
        <v>360</v>
      </c>
      <c r="N90" s="17">
        <f t="shared" si="29"/>
        <v>120</v>
      </c>
      <c r="O90" s="32">
        <v>120</v>
      </c>
      <c r="P90" s="18">
        <f t="shared" ref="P90" si="42">O90*G90</f>
        <v>0</v>
      </c>
      <c r="Q90" s="18">
        <f t="shared" si="12"/>
        <v>0</v>
      </c>
      <c r="R90" s="18">
        <f t="shared" si="31"/>
        <v>0</v>
      </c>
      <c r="S90" s="17"/>
    </row>
    <row r="91" spans="1:19" ht="90" thickBot="1" x14ac:dyDescent="0.3">
      <c r="A91" s="9">
        <v>83</v>
      </c>
      <c r="B91" s="10" t="s">
        <v>159</v>
      </c>
      <c r="C91" s="10">
        <v>20</v>
      </c>
      <c r="D91" s="31">
        <v>20</v>
      </c>
      <c r="E91" s="10" t="s">
        <v>60</v>
      </c>
      <c r="F91" s="11"/>
      <c r="G91" s="22">
        <v>0</v>
      </c>
      <c r="H91" s="15">
        <f t="shared" si="8"/>
        <v>0</v>
      </c>
      <c r="I91" s="23"/>
      <c r="J91" s="16">
        <f t="shared" si="9"/>
        <v>0</v>
      </c>
      <c r="K91" s="16">
        <f t="shared" si="10"/>
        <v>0</v>
      </c>
      <c r="L91" s="17">
        <f t="shared" si="32"/>
        <v>12</v>
      </c>
      <c r="M91" s="32">
        <v>12</v>
      </c>
      <c r="N91" s="17">
        <v>10</v>
      </c>
      <c r="O91" s="32">
        <v>10</v>
      </c>
      <c r="P91" s="18">
        <f t="shared" ref="P91:P93" si="43">G91*O91</f>
        <v>0</v>
      </c>
      <c r="Q91" s="18">
        <f t="shared" si="12"/>
        <v>0</v>
      </c>
      <c r="R91" s="18">
        <f t="shared" si="31"/>
        <v>0</v>
      </c>
      <c r="S91" s="17"/>
    </row>
    <row r="92" spans="1:19" ht="90" thickBot="1" x14ac:dyDescent="0.3">
      <c r="A92" s="9">
        <v>84</v>
      </c>
      <c r="B92" s="10" t="s">
        <v>160</v>
      </c>
      <c r="C92" s="10">
        <v>30</v>
      </c>
      <c r="D92" s="31">
        <v>30</v>
      </c>
      <c r="E92" s="10" t="s">
        <v>60</v>
      </c>
      <c r="F92" s="11"/>
      <c r="G92" s="22">
        <v>0</v>
      </c>
      <c r="H92" s="15">
        <f t="shared" si="8"/>
        <v>0</v>
      </c>
      <c r="I92" s="23"/>
      <c r="J92" s="16">
        <f t="shared" si="9"/>
        <v>0</v>
      </c>
      <c r="K92" s="16">
        <f t="shared" si="10"/>
        <v>0</v>
      </c>
      <c r="L92" s="17">
        <f t="shared" si="32"/>
        <v>18</v>
      </c>
      <c r="M92" s="32">
        <v>18</v>
      </c>
      <c r="N92" s="17">
        <v>10</v>
      </c>
      <c r="O92" s="32">
        <v>10</v>
      </c>
      <c r="P92" s="18">
        <f t="shared" si="43"/>
        <v>0</v>
      </c>
      <c r="Q92" s="18">
        <f t="shared" si="12"/>
        <v>0</v>
      </c>
      <c r="R92" s="18">
        <f t="shared" si="31"/>
        <v>0</v>
      </c>
      <c r="S92" s="17"/>
    </row>
    <row r="93" spans="1:19" ht="39" thickBot="1" x14ac:dyDescent="0.3">
      <c r="A93" s="9">
        <v>85</v>
      </c>
      <c r="B93" s="10" t="s">
        <v>161</v>
      </c>
      <c r="C93" s="10">
        <v>3</v>
      </c>
      <c r="D93" s="31">
        <v>3</v>
      </c>
      <c r="E93" s="10" t="s">
        <v>58</v>
      </c>
      <c r="F93" s="11"/>
      <c r="G93" s="22">
        <v>0</v>
      </c>
      <c r="H93" s="15">
        <f t="shared" si="8"/>
        <v>0</v>
      </c>
      <c r="I93" s="23"/>
      <c r="J93" s="16">
        <f t="shared" si="9"/>
        <v>0</v>
      </c>
      <c r="K93" s="16">
        <f t="shared" si="10"/>
        <v>0</v>
      </c>
      <c r="L93" s="17">
        <v>2</v>
      </c>
      <c r="M93" s="32">
        <v>2</v>
      </c>
      <c r="N93" s="17">
        <v>1</v>
      </c>
      <c r="O93" s="32">
        <v>1</v>
      </c>
      <c r="P93" s="18">
        <f t="shared" si="43"/>
        <v>0</v>
      </c>
      <c r="Q93" s="18">
        <f t="shared" si="12"/>
        <v>0</v>
      </c>
      <c r="R93" s="18">
        <f t="shared" si="31"/>
        <v>0</v>
      </c>
      <c r="S93" s="17"/>
    </row>
    <row r="94" spans="1:19" ht="39" thickBot="1" x14ac:dyDescent="0.3">
      <c r="A94" s="9">
        <v>86</v>
      </c>
      <c r="B94" s="10" t="s">
        <v>162</v>
      </c>
      <c r="C94" s="10">
        <v>5</v>
      </c>
      <c r="D94" s="31">
        <v>5</v>
      </c>
      <c r="E94" s="10" t="s">
        <v>58</v>
      </c>
      <c r="F94" s="11"/>
      <c r="G94" s="22">
        <v>0</v>
      </c>
      <c r="H94" s="15">
        <f t="shared" ref="H94:H156" si="44">D94*G94</f>
        <v>0</v>
      </c>
      <c r="I94" s="23"/>
      <c r="J94" s="16">
        <f t="shared" ref="J94:J156" si="45">H94*I94</f>
        <v>0</v>
      </c>
      <c r="K94" s="16">
        <f t="shared" ref="K94:K156" si="46">H94+J94</f>
        <v>0</v>
      </c>
      <c r="L94" s="17">
        <f t="shared" si="32"/>
        <v>3</v>
      </c>
      <c r="M94" s="32">
        <v>3</v>
      </c>
      <c r="N94" s="17">
        <f t="shared" si="29"/>
        <v>1</v>
      </c>
      <c r="O94" s="32">
        <v>1</v>
      </c>
      <c r="P94" s="18">
        <f t="shared" ref="P94" si="47">O94*G94</f>
        <v>0</v>
      </c>
      <c r="Q94" s="18">
        <f t="shared" si="12"/>
        <v>0</v>
      </c>
      <c r="R94" s="18">
        <f t="shared" si="31"/>
        <v>0</v>
      </c>
      <c r="S94" s="17"/>
    </row>
    <row r="95" spans="1:19" ht="51.75" thickBot="1" x14ac:dyDescent="0.3">
      <c r="A95" s="9">
        <v>87</v>
      </c>
      <c r="B95" s="10" t="s">
        <v>163</v>
      </c>
      <c r="C95" s="10">
        <v>5</v>
      </c>
      <c r="D95" s="31">
        <v>5</v>
      </c>
      <c r="E95" s="10" t="s">
        <v>58</v>
      </c>
      <c r="F95" s="11"/>
      <c r="G95" s="22">
        <v>0</v>
      </c>
      <c r="H95" s="15">
        <f t="shared" si="44"/>
        <v>0</v>
      </c>
      <c r="I95" s="23"/>
      <c r="J95" s="16">
        <f t="shared" si="45"/>
        <v>0</v>
      </c>
      <c r="K95" s="16">
        <f t="shared" si="46"/>
        <v>0</v>
      </c>
      <c r="L95" s="17">
        <f t="shared" si="32"/>
        <v>3</v>
      </c>
      <c r="M95" s="32">
        <v>3</v>
      </c>
      <c r="N95" s="17">
        <f t="shared" si="29"/>
        <v>1</v>
      </c>
      <c r="O95" s="32">
        <v>1</v>
      </c>
      <c r="P95" s="18">
        <f t="shared" ref="P95:P97" si="48">G95*O95</f>
        <v>0</v>
      </c>
      <c r="Q95" s="18">
        <f t="shared" ref="Q95:Q156" si="49">I95*P95</f>
        <v>0</v>
      </c>
      <c r="R95" s="18">
        <f t="shared" si="31"/>
        <v>0</v>
      </c>
      <c r="S95" s="17"/>
    </row>
    <row r="96" spans="1:19" ht="115.5" thickBot="1" x14ac:dyDescent="0.3">
      <c r="A96" s="9">
        <v>88</v>
      </c>
      <c r="B96" s="10" t="s">
        <v>164</v>
      </c>
      <c r="C96" s="10">
        <v>60</v>
      </c>
      <c r="D96" s="31">
        <v>60</v>
      </c>
      <c r="E96" s="10" t="s">
        <v>58</v>
      </c>
      <c r="F96" s="11"/>
      <c r="G96" s="22">
        <v>0</v>
      </c>
      <c r="H96" s="15">
        <f t="shared" si="44"/>
        <v>0</v>
      </c>
      <c r="I96" s="23"/>
      <c r="J96" s="16">
        <f t="shared" si="45"/>
        <v>0</v>
      </c>
      <c r="K96" s="16">
        <f t="shared" si="46"/>
        <v>0</v>
      </c>
      <c r="L96" s="17">
        <f t="shared" si="32"/>
        <v>36</v>
      </c>
      <c r="M96" s="32">
        <v>36</v>
      </c>
      <c r="N96" s="17">
        <f t="shared" si="29"/>
        <v>12</v>
      </c>
      <c r="O96" s="32">
        <v>12</v>
      </c>
      <c r="P96" s="18">
        <f t="shared" si="48"/>
        <v>0</v>
      </c>
      <c r="Q96" s="18">
        <f t="shared" si="49"/>
        <v>0</v>
      </c>
      <c r="R96" s="18">
        <f t="shared" si="31"/>
        <v>0</v>
      </c>
      <c r="S96" s="17"/>
    </row>
    <row r="97" spans="1:19" ht="204.75" thickBot="1" x14ac:dyDescent="0.3">
      <c r="A97" s="9">
        <v>89</v>
      </c>
      <c r="B97" s="10" t="s">
        <v>213</v>
      </c>
      <c r="C97" s="10">
        <v>0</v>
      </c>
      <c r="D97" s="31">
        <v>0</v>
      </c>
      <c r="E97" s="10" t="s">
        <v>60</v>
      </c>
      <c r="F97" s="11"/>
      <c r="G97" s="22">
        <v>0</v>
      </c>
      <c r="H97" s="15">
        <f t="shared" si="44"/>
        <v>0</v>
      </c>
      <c r="I97" s="23"/>
      <c r="J97" s="16">
        <f t="shared" si="45"/>
        <v>0</v>
      </c>
      <c r="K97" s="16">
        <f t="shared" si="46"/>
        <v>0</v>
      </c>
      <c r="L97" s="17">
        <v>0</v>
      </c>
      <c r="M97" s="32">
        <v>0</v>
      </c>
      <c r="N97" s="17">
        <v>2</v>
      </c>
      <c r="O97" s="32">
        <v>2</v>
      </c>
      <c r="P97" s="18">
        <f t="shared" si="48"/>
        <v>0</v>
      </c>
      <c r="Q97" s="18">
        <f t="shared" si="49"/>
        <v>0</v>
      </c>
      <c r="R97" s="18">
        <f t="shared" si="31"/>
        <v>0</v>
      </c>
      <c r="S97" s="17"/>
    </row>
    <row r="98" spans="1:19" ht="26.25" thickBot="1" x14ac:dyDescent="0.3">
      <c r="A98" s="9">
        <v>90</v>
      </c>
      <c r="B98" s="10" t="s">
        <v>165</v>
      </c>
      <c r="C98" s="10">
        <v>10</v>
      </c>
      <c r="D98" s="31">
        <v>10</v>
      </c>
      <c r="E98" s="10" t="s">
        <v>58</v>
      </c>
      <c r="F98" s="11"/>
      <c r="G98" s="22">
        <v>0</v>
      </c>
      <c r="H98" s="15">
        <f t="shared" si="44"/>
        <v>0</v>
      </c>
      <c r="I98" s="23"/>
      <c r="J98" s="16">
        <f t="shared" si="45"/>
        <v>0</v>
      </c>
      <c r="K98" s="16">
        <f t="shared" si="46"/>
        <v>0</v>
      </c>
      <c r="L98" s="17">
        <f t="shared" si="32"/>
        <v>6</v>
      </c>
      <c r="M98" s="32">
        <v>6</v>
      </c>
      <c r="N98" s="17">
        <f t="shared" si="29"/>
        <v>2</v>
      </c>
      <c r="O98" s="32">
        <v>2</v>
      </c>
      <c r="P98" s="18">
        <f t="shared" ref="P98" si="50">O98*G98</f>
        <v>0</v>
      </c>
      <c r="Q98" s="18">
        <f t="shared" si="49"/>
        <v>0</v>
      </c>
      <c r="R98" s="18">
        <f t="shared" si="31"/>
        <v>0</v>
      </c>
      <c r="S98" s="17"/>
    </row>
    <row r="99" spans="1:19" ht="51.75" thickBot="1" x14ac:dyDescent="0.3">
      <c r="A99" s="9">
        <v>91</v>
      </c>
      <c r="B99" s="10" t="s">
        <v>166</v>
      </c>
      <c r="C99" s="10">
        <v>20</v>
      </c>
      <c r="D99" s="31">
        <v>20</v>
      </c>
      <c r="E99" s="10" t="s">
        <v>58</v>
      </c>
      <c r="F99" s="11"/>
      <c r="G99" s="22">
        <v>0</v>
      </c>
      <c r="H99" s="15">
        <f t="shared" si="44"/>
        <v>0</v>
      </c>
      <c r="I99" s="23"/>
      <c r="J99" s="16">
        <f t="shared" si="45"/>
        <v>0</v>
      </c>
      <c r="K99" s="16">
        <f t="shared" si="46"/>
        <v>0</v>
      </c>
      <c r="L99" s="17">
        <f t="shared" si="32"/>
        <v>12</v>
      </c>
      <c r="M99" s="32">
        <v>12</v>
      </c>
      <c r="N99" s="17">
        <f t="shared" si="29"/>
        <v>4</v>
      </c>
      <c r="O99" s="32">
        <v>4</v>
      </c>
      <c r="P99" s="18">
        <f t="shared" ref="P99:P101" si="51">G99*O99</f>
        <v>0</v>
      </c>
      <c r="Q99" s="18">
        <f t="shared" si="49"/>
        <v>0</v>
      </c>
      <c r="R99" s="18">
        <f t="shared" si="31"/>
        <v>0</v>
      </c>
      <c r="S99" s="17" t="s">
        <v>233</v>
      </c>
    </row>
    <row r="100" spans="1:19" ht="306.75" thickBot="1" x14ac:dyDescent="0.3">
      <c r="A100" s="9">
        <v>92</v>
      </c>
      <c r="B100" s="10" t="s">
        <v>167</v>
      </c>
      <c r="C100" s="10">
        <v>200</v>
      </c>
      <c r="D100" s="31">
        <v>200</v>
      </c>
      <c r="E100" s="10" t="s">
        <v>58</v>
      </c>
      <c r="F100" s="11"/>
      <c r="G100" s="22">
        <v>0</v>
      </c>
      <c r="H100" s="15">
        <f t="shared" si="44"/>
        <v>0</v>
      </c>
      <c r="I100" s="23"/>
      <c r="J100" s="16">
        <f t="shared" si="45"/>
        <v>0</v>
      </c>
      <c r="K100" s="16">
        <f t="shared" si="46"/>
        <v>0</v>
      </c>
      <c r="L100" s="17">
        <f t="shared" si="32"/>
        <v>120</v>
      </c>
      <c r="M100" s="32">
        <v>120</v>
      </c>
      <c r="N100" s="17">
        <f t="shared" si="29"/>
        <v>40</v>
      </c>
      <c r="O100" s="32">
        <v>40</v>
      </c>
      <c r="P100" s="18">
        <f t="shared" si="51"/>
        <v>0</v>
      </c>
      <c r="Q100" s="18">
        <f t="shared" si="49"/>
        <v>0</v>
      </c>
      <c r="R100" s="18">
        <f t="shared" si="31"/>
        <v>0</v>
      </c>
      <c r="S100" s="17"/>
    </row>
    <row r="101" spans="1:19" ht="102.75" thickBot="1" x14ac:dyDescent="0.3">
      <c r="A101" s="9">
        <v>93</v>
      </c>
      <c r="B101" s="10" t="s">
        <v>168</v>
      </c>
      <c r="C101" s="10">
        <v>0</v>
      </c>
      <c r="D101" s="31">
        <v>0</v>
      </c>
      <c r="E101" s="10" t="s">
        <v>58</v>
      </c>
      <c r="F101" s="11"/>
      <c r="G101" s="22">
        <v>0</v>
      </c>
      <c r="H101" s="15">
        <f t="shared" si="44"/>
        <v>0</v>
      </c>
      <c r="I101" s="23"/>
      <c r="J101" s="16">
        <f t="shared" si="45"/>
        <v>0</v>
      </c>
      <c r="K101" s="16">
        <f t="shared" si="46"/>
        <v>0</v>
      </c>
      <c r="L101" s="17">
        <v>0</v>
      </c>
      <c r="M101" s="32">
        <v>0</v>
      </c>
      <c r="N101" s="17">
        <v>2</v>
      </c>
      <c r="O101" s="32">
        <v>2</v>
      </c>
      <c r="P101" s="18">
        <f t="shared" si="51"/>
        <v>0</v>
      </c>
      <c r="Q101" s="18">
        <f t="shared" si="49"/>
        <v>0</v>
      </c>
      <c r="R101" s="18">
        <f t="shared" si="31"/>
        <v>0</v>
      </c>
      <c r="S101" s="17"/>
    </row>
    <row r="102" spans="1:19" ht="281.25" thickBot="1" x14ac:dyDescent="0.3">
      <c r="A102" s="9">
        <v>94</v>
      </c>
      <c r="B102" s="10" t="s">
        <v>169</v>
      </c>
      <c r="C102" s="10">
        <v>25</v>
      </c>
      <c r="D102" s="31">
        <v>25</v>
      </c>
      <c r="E102" s="10" t="s">
        <v>58</v>
      </c>
      <c r="F102" s="11"/>
      <c r="G102" s="22">
        <v>0</v>
      </c>
      <c r="H102" s="15">
        <f t="shared" si="44"/>
        <v>0</v>
      </c>
      <c r="I102" s="23"/>
      <c r="J102" s="16">
        <f t="shared" si="45"/>
        <v>0</v>
      </c>
      <c r="K102" s="16">
        <f t="shared" si="46"/>
        <v>0</v>
      </c>
      <c r="L102" s="17">
        <f t="shared" si="32"/>
        <v>15</v>
      </c>
      <c r="M102" s="32">
        <v>15</v>
      </c>
      <c r="N102" s="17">
        <f t="shared" si="29"/>
        <v>5</v>
      </c>
      <c r="O102" s="32">
        <v>5</v>
      </c>
      <c r="P102" s="18">
        <f t="shared" ref="P102" si="52">O102*G102</f>
        <v>0</v>
      </c>
      <c r="Q102" s="18">
        <f t="shared" si="49"/>
        <v>0</v>
      </c>
      <c r="R102" s="18">
        <f t="shared" si="31"/>
        <v>0</v>
      </c>
      <c r="S102" s="17"/>
    </row>
    <row r="103" spans="1:19" ht="204.75" thickBot="1" x14ac:dyDescent="0.3">
      <c r="A103" s="9">
        <v>95</v>
      </c>
      <c r="B103" s="10" t="s">
        <v>170</v>
      </c>
      <c r="C103" s="10">
        <v>50</v>
      </c>
      <c r="D103" s="31">
        <v>50</v>
      </c>
      <c r="E103" s="10" t="s">
        <v>58</v>
      </c>
      <c r="F103" s="11"/>
      <c r="G103" s="22">
        <v>0</v>
      </c>
      <c r="H103" s="15">
        <f t="shared" si="44"/>
        <v>0</v>
      </c>
      <c r="I103" s="23"/>
      <c r="J103" s="16">
        <f t="shared" si="45"/>
        <v>0</v>
      </c>
      <c r="K103" s="16">
        <f t="shared" si="46"/>
        <v>0</v>
      </c>
      <c r="L103" s="17">
        <f t="shared" si="32"/>
        <v>30</v>
      </c>
      <c r="M103" s="32">
        <v>30</v>
      </c>
      <c r="N103" s="17">
        <f t="shared" si="29"/>
        <v>10</v>
      </c>
      <c r="O103" s="32">
        <v>10</v>
      </c>
      <c r="P103" s="18">
        <f t="shared" ref="P103:P105" si="53">G103*O103</f>
        <v>0</v>
      </c>
      <c r="Q103" s="18">
        <f t="shared" si="49"/>
        <v>0</v>
      </c>
      <c r="R103" s="18">
        <f t="shared" si="31"/>
        <v>0</v>
      </c>
      <c r="S103" s="17" t="s">
        <v>233</v>
      </c>
    </row>
    <row r="104" spans="1:19" ht="115.5" thickBot="1" x14ac:dyDescent="0.3">
      <c r="A104" s="9">
        <v>96</v>
      </c>
      <c r="B104" s="10" t="s">
        <v>171</v>
      </c>
      <c r="C104" s="10">
        <v>8</v>
      </c>
      <c r="D104" s="31">
        <v>8</v>
      </c>
      <c r="E104" s="10" t="s">
        <v>60</v>
      </c>
      <c r="F104" s="11"/>
      <c r="G104" s="22">
        <v>0</v>
      </c>
      <c r="H104" s="15">
        <f t="shared" si="44"/>
        <v>0</v>
      </c>
      <c r="I104" s="23"/>
      <c r="J104" s="16">
        <f t="shared" si="45"/>
        <v>0</v>
      </c>
      <c r="K104" s="16">
        <f t="shared" si="46"/>
        <v>0</v>
      </c>
      <c r="L104" s="17">
        <v>5</v>
      </c>
      <c r="M104" s="32">
        <v>5</v>
      </c>
      <c r="N104" s="17">
        <v>2</v>
      </c>
      <c r="O104" s="32">
        <v>2</v>
      </c>
      <c r="P104" s="18">
        <f t="shared" si="53"/>
        <v>0</v>
      </c>
      <c r="Q104" s="18">
        <f t="shared" si="49"/>
        <v>0</v>
      </c>
      <c r="R104" s="18">
        <f t="shared" si="31"/>
        <v>0</v>
      </c>
      <c r="S104" s="17"/>
    </row>
    <row r="105" spans="1:19" ht="51.75" thickBot="1" x14ac:dyDescent="0.3">
      <c r="A105" s="9">
        <v>97</v>
      </c>
      <c r="B105" s="10" t="s">
        <v>172</v>
      </c>
      <c r="C105" s="10">
        <v>20</v>
      </c>
      <c r="D105" s="31">
        <v>20</v>
      </c>
      <c r="E105" s="10" t="s">
        <v>58</v>
      </c>
      <c r="F105" s="11"/>
      <c r="G105" s="22">
        <v>0</v>
      </c>
      <c r="H105" s="15">
        <f t="shared" si="44"/>
        <v>0</v>
      </c>
      <c r="I105" s="23"/>
      <c r="J105" s="16">
        <f t="shared" si="45"/>
        <v>0</v>
      </c>
      <c r="K105" s="16">
        <f t="shared" si="46"/>
        <v>0</v>
      </c>
      <c r="L105" s="17">
        <f t="shared" si="32"/>
        <v>12</v>
      </c>
      <c r="M105" s="32">
        <v>12</v>
      </c>
      <c r="N105" s="17">
        <f t="shared" si="29"/>
        <v>4</v>
      </c>
      <c r="O105" s="32">
        <v>4</v>
      </c>
      <c r="P105" s="18">
        <f t="shared" si="53"/>
        <v>0</v>
      </c>
      <c r="Q105" s="18">
        <f t="shared" si="49"/>
        <v>0</v>
      </c>
      <c r="R105" s="18">
        <f t="shared" si="31"/>
        <v>0</v>
      </c>
      <c r="S105" s="17"/>
    </row>
    <row r="106" spans="1:19" ht="153.75" thickBot="1" x14ac:dyDescent="0.3">
      <c r="A106" s="9">
        <v>98</v>
      </c>
      <c r="B106" s="10" t="s">
        <v>173</v>
      </c>
      <c r="C106" s="10">
        <v>60</v>
      </c>
      <c r="D106" s="31">
        <v>60</v>
      </c>
      <c r="E106" s="10" t="s">
        <v>60</v>
      </c>
      <c r="F106" s="11"/>
      <c r="G106" s="22">
        <v>0</v>
      </c>
      <c r="H106" s="15">
        <f t="shared" si="44"/>
        <v>0</v>
      </c>
      <c r="I106" s="23"/>
      <c r="J106" s="16">
        <f t="shared" si="45"/>
        <v>0</v>
      </c>
      <c r="K106" s="16">
        <f t="shared" si="46"/>
        <v>0</v>
      </c>
      <c r="L106" s="17">
        <f t="shared" si="32"/>
        <v>36</v>
      </c>
      <c r="M106" s="32">
        <v>36</v>
      </c>
      <c r="N106" s="17">
        <f t="shared" si="29"/>
        <v>12</v>
      </c>
      <c r="O106" s="32">
        <v>12</v>
      </c>
      <c r="P106" s="18">
        <f t="shared" ref="P106" si="54">O106*G106</f>
        <v>0</v>
      </c>
      <c r="Q106" s="18">
        <f t="shared" si="49"/>
        <v>0</v>
      </c>
      <c r="R106" s="18">
        <f t="shared" si="31"/>
        <v>0</v>
      </c>
      <c r="S106" s="17"/>
    </row>
    <row r="107" spans="1:19" ht="281.25" thickBot="1" x14ac:dyDescent="0.3">
      <c r="A107" s="9">
        <v>99</v>
      </c>
      <c r="B107" s="10" t="s">
        <v>174</v>
      </c>
      <c r="C107" s="10">
        <v>920</v>
      </c>
      <c r="D107" s="31">
        <v>920</v>
      </c>
      <c r="E107" s="10" t="s">
        <v>60</v>
      </c>
      <c r="F107" s="11"/>
      <c r="G107" s="22">
        <v>0</v>
      </c>
      <c r="H107" s="15">
        <f t="shared" si="44"/>
        <v>0</v>
      </c>
      <c r="I107" s="23"/>
      <c r="J107" s="16">
        <f t="shared" si="45"/>
        <v>0</v>
      </c>
      <c r="K107" s="16">
        <f t="shared" si="46"/>
        <v>0</v>
      </c>
      <c r="L107" s="17">
        <f t="shared" si="32"/>
        <v>552</v>
      </c>
      <c r="M107" s="32">
        <v>552</v>
      </c>
      <c r="N107" s="17">
        <f t="shared" si="29"/>
        <v>184</v>
      </c>
      <c r="O107" s="32">
        <v>184</v>
      </c>
      <c r="P107" s="18">
        <f t="shared" ref="P107:P109" si="55">G107*O107</f>
        <v>0</v>
      </c>
      <c r="Q107" s="18">
        <f t="shared" si="49"/>
        <v>0</v>
      </c>
      <c r="R107" s="18">
        <f t="shared" si="31"/>
        <v>0</v>
      </c>
      <c r="S107" s="17"/>
    </row>
    <row r="108" spans="1:19" ht="166.5" thickBot="1" x14ac:dyDescent="0.3">
      <c r="A108" s="9">
        <v>100</v>
      </c>
      <c r="B108" s="10" t="s">
        <v>175</v>
      </c>
      <c r="C108" s="10">
        <v>450</v>
      </c>
      <c r="D108" s="31">
        <v>450</v>
      </c>
      <c r="E108" s="10" t="s">
        <v>58</v>
      </c>
      <c r="F108" s="11"/>
      <c r="G108" s="22">
        <v>0</v>
      </c>
      <c r="H108" s="15">
        <f t="shared" si="44"/>
        <v>0</v>
      </c>
      <c r="I108" s="23"/>
      <c r="J108" s="16">
        <f t="shared" si="45"/>
        <v>0</v>
      </c>
      <c r="K108" s="16">
        <f t="shared" si="46"/>
        <v>0</v>
      </c>
      <c r="L108" s="17">
        <f t="shared" si="32"/>
        <v>270</v>
      </c>
      <c r="M108" s="32">
        <v>270</v>
      </c>
      <c r="N108" s="17">
        <f t="shared" si="29"/>
        <v>90</v>
      </c>
      <c r="O108" s="32">
        <v>90</v>
      </c>
      <c r="P108" s="18">
        <f t="shared" si="55"/>
        <v>0</v>
      </c>
      <c r="Q108" s="18">
        <f t="shared" si="49"/>
        <v>0</v>
      </c>
      <c r="R108" s="18">
        <f t="shared" si="31"/>
        <v>0</v>
      </c>
      <c r="S108" s="17"/>
    </row>
    <row r="109" spans="1:19" ht="166.5" thickBot="1" x14ac:dyDescent="0.3">
      <c r="A109" s="9">
        <v>101</v>
      </c>
      <c r="B109" s="10" t="s">
        <v>176</v>
      </c>
      <c r="C109" s="10">
        <v>500</v>
      </c>
      <c r="D109" s="31">
        <v>500</v>
      </c>
      <c r="E109" s="10" t="s">
        <v>58</v>
      </c>
      <c r="F109" s="11"/>
      <c r="G109" s="22">
        <v>0</v>
      </c>
      <c r="H109" s="15">
        <f t="shared" si="44"/>
        <v>0</v>
      </c>
      <c r="I109" s="23"/>
      <c r="J109" s="16">
        <f t="shared" si="45"/>
        <v>0</v>
      </c>
      <c r="K109" s="16">
        <f t="shared" si="46"/>
        <v>0</v>
      </c>
      <c r="L109" s="17">
        <f t="shared" si="32"/>
        <v>300</v>
      </c>
      <c r="M109" s="32">
        <v>300</v>
      </c>
      <c r="N109" s="17">
        <f t="shared" si="29"/>
        <v>100</v>
      </c>
      <c r="O109" s="32">
        <v>100</v>
      </c>
      <c r="P109" s="18">
        <f t="shared" si="55"/>
        <v>0</v>
      </c>
      <c r="Q109" s="18">
        <f t="shared" si="49"/>
        <v>0</v>
      </c>
      <c r="R109" s="18">
        <f t="shared" si="31"/>
        <v>0</v>
      </c>
      <c r="S109" s="17"/>
    </row>
    <row r="110" spans="1:19" ht="39" thickBot="1" x14ac:dyDescent="0.3">
      <c r="A110" s="9">
        <v>102</v>
      </c>
      <c r="B110" s="10" t="s">
        <v>177</v>
      </c>
      <c r="C110" s="10">
        <v>2000</v>
      </c>
      <c r="D110" s="31">
        <v>2000</v>
      </c>
      <c r="E110" s="10" t="s">
        <v>58</v>
      </c>
      <c r="F110" s="11"/>
      <c r="G110" s="22">
        <v>0</v>
      </c>
      <c r="H110" s="15">
        <f t="shared" si="44"/>
        <v>0</v>
      </c>
      <c r="I110" s="23"/>
      <c r="J110" s="16">
        <f t="shared" si="45"/>
        <v>0</v>
      </c>
      <c r="K110" s="16">
        <f t="shared" si="46"/>
        <v>0</v>
      </c>
      <c r="L110" s="17">
        <f t="shared" si="32"/>
        <v>1200</v>
      </c>
      <c r="M110" s="32">
        <v>1200</v>
      </c>
      <c r="N110" s="17">
        <f t="shared" si="29"/>
        <v>400</v>
      </c>
      <c r="O110" s="32">
        <v>400</v>
      </c>
      <c r="P110" s="18">
        <f t="shared" ref="P110" si="56">O110*G110</f>
        <v>0</v>
      </c>
      <c r="Q110" s="18">
        <f t="shared" si="49"/>
        <v>0</v>
      </c>
      <c r="R110" s="18">
        <f t="shared" si="31"/>
        <v>0</v>
      </c>
      <c r="S110" s="17"/>
    </row>
    <row r="111" spans="1:19" ht="39" thickBot="1" x14ac:dyDescent="0.3">
      <c r="A111" s="9">
        <v>103</v>
      </c>
      <c r="B111" s="10" t="s">
        <v>178</v>
      </c>
      <c r="C111" s="10">
        <v>5</v>
      </c>
      <c r="D111" s="31">
        <v>5</v>
      </c>
      <c r="E111" s="10" t="s">
        <v>58</v>
      </c>
      <c r="F111" s="11"/>
      <c r="G111" s="22">
        <v>0</v>
      </c>
      <c r="H111" s="15">
        <f t="shared" si="44"/>
        <v>0</v>
      </c>
      <c r="I111" s="23"/>
      <c r="J111" s="16">
        <f t="shared" si="45"/>
        <v>0</v>
      </c>
      <c r="K111" s="16">
        <f t="shared" si="46"/>
        <v>0</v>
      </c>
      <c r="L111" s="17">
        <f t="shared" si="32"/>
        <v>3</v>
      </c>
      <c r="M111" s="32">
        <v>3</v>
      </c>
      <c r="N111" s="17">
        <f t="shared" si="29"/>
        <v>1</v>
      </c>
      <c r="O111" s="32">
        <v>1</v>
      </c>
      <c r="P111" s="18">
        <f t="shared" ref="P111:P113" si="57">G111*O111</f>
        <v>0</v>
      </c>
      <c r="Q111" s="18">
        <f t="shared" si="49"/>
        <v>0</v>
      </c>
      <c r="R111" s="18">
        <f t="shared" si="31"/>
        <v>0</v>
      </c>
      <c r="S111" s="17"/>
    </row>
    <row r="112" spans="1:19" ht="26.25" thickBot="1" x14ac:dyDescent="0.3">
      <c r="A112" s="9">
        <v>104</v>
      </c>
      <c r="B112" s="10" t="s">
        <v>179</v>
      </c>
      <c r="C112" s="10">
        <v>5</v>
      </c>
      <c r="D112" s="31">
        <v>5</v>
      </c>
      <c r="E112" s="10" t="s">
        <v>58</v>
      </c>
      <c r="F112" s="11"/>
      <c r="G112" s="22">
        <v>0</v>
      </c>
      <c r="H112" s="15">
        <f t="shared" si="44"/>
        <v>0</v>
      </c>
      <c r="I112" s="23"/>
      <c r="J112" s="16">
        <f t="shared" si="45"/>
        <v>0</v>
      </c>
      <c r="K112" s="16">
        <f t="shared" si="46"/>
        <v>0</v>
      </c>
      <c r="L112" s="17">
        <f t="shared" si="32"/>
        <v>3</v>
      </c>
      <c r="M112" s="32">
        <v>3</v>
      </c>
      <c r="N112" s="17">
        <v>5</v>
      </c>
      <c r="O112" s="32">
        <v>5</v>
      </c>
      <c r="P112" s="18">
        <f t="shared" si="57"/>
        <v>0</v>
      </c>
      <c r="Q112" s="18">
        <f t="shared" si="49"/>
        <v>0</v>
      </c>
      <c r="R112" s="18">
        <f t="shared" si="31"/>
        <v>0</v>
      </c>
      <c r="S112" s="17"/>
    </row>
    <row r="113" spans="1:19" ht="26.25" thickBot="1" x14ac:dyDescent="0.3">
      <c r="A113" s="9">
        <v>105</v>
      </c>
      <c r="B113" s="10" t="s">
        <v>180</v>
      </c>
      <c r="C113" s="10">
        <v>10</v>
      </c>
      <c r="D113" s="31">
        <v>10</v>
      </c>
      <c r="E113" s="10" t="s">
        <v>58</v>
      </c>
      <c r="F113" s="11"/>
      <c r="G113" s="22">
        <v>0</v>
      </c>
      <c r="H113" s="15">
        <f t="shared" si="44"/>
        <v>0</v>
      </c>
      <c r="I113" s="23"/>
      <c r="J113" s="16">
        <f t="shared" si="45"/>
        <v>0</v>
      </c>
      <c r="K113" s="16">
        <f t="shared" si="46"/>
        <v>0</v>
      </c>
      <c r="L113" s="17">
        <f t="shared" si="32"/>
        <v>6</v>
      </c>
      <c r="M113" s="32">
        <v>6</v>
      </c>
      <c r="N113" s="17">
        <f t="shared" si="29"/>
        <v>2</v>
      </c>
      <c r="O113" s="32">
        <v>2</v>
      </c>
      <c r="P113" s="18">
        <f t="shared" si="57"/>
        <v>0</v>
      </c>
      <c r="Q113" s="18">
        <f t="shared" si="49"/>
        <v>0</v>
      </c>
      <c r="R113" s="18">
        <f t="shared" si="31"/>
        <v>0</v>
      </c>
      <c r="S113" s="17"/>
    </row>
    <row r="114" spans="1:19" ht="39" thickBot="1" x14ac:dyDescent="0.3">
      <c r="A114" s="9">
        <v>106</v>
      </c>
      <c r="B114" s="10" t="s">
        <v>181</v>
      </c>
      <c r="C114" s="10">
        <v>5</v>
      </c>
      <c r="D114" s="31">
        <v>5</v>
      </c>
      <c r="E114" s="10" t="s">
        <v>60</v>
      </c>
      <c r="F114" s="11"/>
      <c r="G114" s="22">
        <v>0</v>
      </c>
      <c r="H114" s="15">
        <f t="shared" si="44"/>
        <v>0</v>
      </c>
      <c r="I114" s="23"/>
      <c r="J114" s="16">
        <f t="shared" si="45"/>
        <v>0</v>
      </c>
      <c r="K114" s="16">
        <f t="shared" si="46"/>
        <v>0</v>
      </c>
      <c r="L114" s="17">
        <f t="shared" si="32"/>
        <v>3</v>
      </c>
      <c r="M114" s="32">
        <v>3</v>
      </c>
      <c r="N114" s="17">
        <f t="shared" si="29"/>
        <v>1</v>
      </c>
      <c r="O114" s="32">
        <v>1</v>
      </c>
      <c r="P114" s="18">
        <f t="shared" ref="P114" si="58">O114*G114</f>
        <v>0</v>
      </c>
      <c r="Q114" s="18">
        <f t="shared" si="49"/>
        <v>0</v>
      </c>
      <c r="R114" s="18">
        <f t="shared" si="31"/>
        <v>0</v>
      </c>
      <c r="S114" s="17"/>
    </row>
    <row r="115" spans="1:19" ht="357.75" thickBot="1" x14ac:dyDescent="0.3">
      <c r="A115" s="9">
        <v>107</v>
      </c>
      <c r="B115" s="10" t="s">
        <v>182</v>
      </c>
      <c r="C115" s="10">
        <v>3</v>
      </c>
      <c r="D115" s="31">
        <v>3</v>
      </c>
      <c r="E115" s="10" t="s">
        <v>58</v>
      </c>
      <c r="F115" s="11"/>
      <c r="G115" s="22">
        <v>0</v>
      </c>
      <c r="H115" s="15">
        <f t="shared" si="44"/>
        <v>0</v>
      </c>
      <c r="I115" s="23"/>
      <c r="J115" s="16">
        <f t="shared" si="45"/>
        <v>0</v>
      </c>
      <c r="K115" s="16">
        <f t="shared" si="46"/>
        <v>0</v>
      </c>
      <c r="L115" s="17">
        <v>2</v>
      </c>
      <c r="M115" s="32">
        <v>2</v>
      </c>
      <c r="N115" s="17">
        <v>1</v>
      </c>
      <c r="O115" s="32">
        <v>1</v>
      </c>
      <c r="P115" s="18">
        <f t="shared" ref="P115:P117" si="59">G115*O115</f>
        <v>0</v>
      </c>
      <c r="Q115" s="18">
        <f t="shared" si="49"/>
        <v>0</v>
      </c>
      <c r="R115" s="18">
        <f t="shared" si="31"/>
        <v>0</v>
      </c>
      <c r="S115" s="17"/>
    </row>
    <row r="116" spans="1:19" ht="268.5" thickBot="1" x14ac:dyDescent="0.3">
      <c r="A116" s="9">
        <v>108</v>
      </c>
      <c r="B116" s="10" t="s">
        <v>183</v>
      </c>
      <c r="C116" s="10">
        <v>3</v>
      </c>
      <c r="D116" s="31">
        <v>3</v>
      </c>
      <c r="E116" s="10" t="s">
        <v>58</v>
      </c>
      <c r="F116" s="11"/>
      <c r="G116" s="22">
        <v>0</v>
      </c>
      <c r="H116" s="15">
        <f t="shared" si="44"/>
        <v>0</v>
      </c>
      <c r="I116" s="23"/>
      <c r="J116" s="16">
        <f t="shared" si="45"/>
        <v>0</v>
      </c>
      <c r="K116" s="16">
        <f t="shared" si="46"/>
        <v>0</v>
      </c>
      <c r="L116" s="17">
        <v>2</v>
      </c>
      <c r="M116" s="32">
        <v>2</v>
      </c>
      <c r="N116" s="17">
        <v>1</v>
      </c>
      <c r="O116" s="32">
        <v>1</v>
      </c>
      <c r="P116" s="18">
        <f t="shared" si="59"/>
        <v>0</v>
      </c>
      <c r="Q116" s="18">
        <f t="shared" si="49"/>
        <v>0</v>
      </c>
      <c r="R116" s="18">
        <f t="shared" si="31"/>
        <v>0</v>
      </c>
      <c r="S116" s="17"/>
    </row>
    <row r="117" spans="1:19" ht="294" thickBot="1" x14ac:dyDescent="0.3">
      <c r="A117" s="9">
        <v>109</v>
      </c>
      <c r="B117" s="10" t="s">
        <v>184</v>
      </c>
      <c r="C117" s="10">
        <v>3</v>
      </c>
      <c r="D117" s="31">
        <v>3</v>
      </c>
      <c r="E117" s="10" t="s">
        <v>58</v>
      </c>
      <c r="F117" s="11"/>
      <c r="G117" s="22">
        <v>0</v>
      </c>
      <c r="H117" s="15">
        <f t="shared" si="44"/>
        <v>0</v>
      </c>
      <c r="I117" s="23"/>
      <c r="J117" s="16">
        <f t="shared" si="45"/>
        <v>0</v>
      </c>
      <c r="K117" s="16">
        <f t="shared" si="46"/>
        <v>0</v>
      </c>
      <c r="L117" s="17">
        <v>2</v>
      </c>
      <c r="M117" s="32">
        <v>2</v>
      </c>
      <c r="N117" s="17">
        <v>2</v>
      </c>
      <c r="O117" s="32">
        <v>2</v>
      </c>
      <c r="P117" s="18">
        <f t="shared" si="59"/>
        <v>0</v>
      </c>
      <c r="Q117" s="18">
        <f t="shared" si="49"/>
        <v>0</v>
      </c>
      <c r="R117" s="18">
        <f t="shared" si="31"/>
        <v>0</v>
      </c>
      <c r="S117" s="17"/>
    </row>
    <row r="118" spans="1:19" ht="230.25" thickBot="1" x14ac:dyDescent="0.3">
      <c r="A118" s="9">
        <v>110</v>
      </c>
      <c r="B118" s="10" t="s">
        <v>214</v>
      </c>
      <c r="C118" s="10">
        <v>3</v>
      </c>
      <c r="D118" s="31">
        <v>3</v>
      </c>
      <c r="E118" s="10" t="s">
        <v>58</v>
      </c>
      <c r="F118" s="11"/>
      <c r="G118" s="22">
        <v>0</v>
      </c>
      <c r="H118" s="15">
        <f t="shared" si="44"/>
        <v>0</v>
      </c>
      <c r="I118" s="23"/>
      <c r="J118" s="16">
        <f t="shared" si="45"/>
        <v>0</v>
      </c>
      <c r="K118" s="16">
        <f t="shared" si="46"/>
        <v>0</v>
      </c>
      <c r="L118" s="17">
        <v>2</v>
      </c>
      <c r="M118" s="32">
        <v>2</v>
      </c>
      <c r="N118" s="17">
        <v>1</v>
      </c>
      <c r="O118" s="32">
        <v>1</v>
      </c>
      <c r="P118" s="18">
        <f t="shared" ref="P118" si="60">O118*G118</f>
        <v>0</v>
      </c>
      <c r="Q118" s="18">
        <f t="shared" si="49"/>
        <v>0</v>
      </c>
      <c r="R118" s="18">
        <f t="shared" si="31"/>
        <v>0</v>
      </c>
      <c r="S118" s="17"/>
    </row>
    <row r="119" spans="1:19" ht="26.25" thickBot="1" x14ac:dyDescent="0.3">
      <c r="A119" s="9">
        <v>111</v>
      </c>
      <c r="B119" s="10" t="s">
        <v>185</v>
      </c>
      <c r="C119" s="10">
        <v>10</v>
      </c>
      <c r="D119" s="31">
        <v>10</v>
      </c>
      <c r="E119" s="10" t="s">
        <v>58</v>
      </c>
      <c r="F119" s="11"/>
      <c r="G119" s="22">
        <v>0</v>
      </c>
      <c r="H119" s="15">
        <f t="shared" si="44"/>
        <v>0</v>
      </c>
      <c r="I119" s="23"/>
      <c r="J119" s="16">
        <f t="shared" si="45"/>
        <v>0</v>
      </c>
      <c r="K119" s="16">
        <f t="shared" si="46"/>
        <v>0</v>
      </c>
      <c r="L119" s="17">
        <f t="shared" si="32"/>
        <v>6</v>
      </c>
      <c r="M119" s="32">
        <v>6</v>
      </c>
      <c r="N119" s="17">
        <f t="shared" si="29"/>
        <v>2</v>
      </c>
      <c r="O119" s="32">
        <v>2</v>
      </c>
      <c r="P119" s="18">
        <f t="shared" ref="P119:P121" si="61">G119*O119</f>
        <v>0</v>
      </c>
      <c r="Q119" s="18">
        <f t="shared" si="49"/>
        <v>0</v>
      </c>
      <c r="R119" s="18">
        <f t="shared" si="31"/>
        <v>0</v>
      </c>
      <c r="S119" s="17"/>
    </row>
    <row r="120" spans="1:19" ht="26.25" thickBot="1" x14ac:dyDescent="0.3">
      <c r="A120" s="9">
        <v>112</v>
      </c>
      <c r="B120" s="10" t="s">
        <v>186</v>
      </c>
      <c r="C120" s="10">
        <v>12</v>
      </c>
      <c r="D120" s="31">
        <v>12</v>
      </c>
      <c r="E120" s="10" t="s">
        <v>60</v>
      </c>
      <c r="F120" s="11"/>
      <c r="G120" s="22">
        <v>0</v>
      </c>
      <c r="H120" s="15">
        <f t="shared" si="44"/>
        <v>0</v>
      </c>
      <c r="I120" s="23"/>
      <c r="J120" s="16">
        <f t="shared" si="45"/>
        <v>0</v>
      </c>
      <c r="K120" s="16">
        <f t="shared" si="46"/>
        <v>0</v>
      </c>
      <c r="L120" s="17">
        <v>8</v>
      </c>
      <c r="M120" s="32">
        <v>8</v>
      </c>
      <c r="N120" s="17">
        <v>3</v>
      </c>
      <c r="O120" s="32">
        <v>3</v>
      </c>
      <c r="P120" s="18">
        <f t="shared" si="61"/>
        <v>0</v>
      </c>
      <c r="Q120" s="18">
        <f t="shared" si="49"/>
        <v>0</v>
      </c>
      <c r="R120" s="18">
        <f t="shared" si="31"/>
        <v>0</v>
      </c>
      <c r="S120" s="17"/>
    </row>
    <row r="121" spans="1:19" ht="26.25" thickBot="1" x14ac:dyDescent="0.3">
      <c r="A121" s="9">
        <v>113</v>
      </c>
      <c r="B121" s="10" t="s">
        <v>187</v>
      </c>
      <c r="C121" s="10">
        <v>200</v>
      </c>
      <c r="D121" s="31">
        <v>200</v>
      </c>
      <c r="E121" s="10" t="s">
        <v>58</v>
      </c>
      <c r="F121" s="11"/>
      <c r="G121" s="22">
        <v>0</v>
      </c>
      <c r="H121" s="15">
        <f t="shared" si="44"/>
        <v>0</v>
      </c>
      <c r="I121" s="23"/>
      <c r="J121" s="16">
        <f t="shared" si="45"/>
        <v>0</v>
      </c>
      <c r="K121" s="16">
        <f t="shared" si="46"/>
        <v>0</v>
      </c>
      <c r="L121" s="17">
        <f t="shared" si="32"/>
        <v>120</v>
      </c>
      <c r="M121" s="32">
        <v>120</v>
      </c>
      <c r="N121" s="17">
        <f t="shared" si="29"/>
        <v>40</v>
      </c>
      <c r="O121" s="32">
        <v>40</v>
      </c>
      <c r="P121" s="18">
        <f t="shared" si="61"/>
        <v>0</v>
      </c>
      <c r="Q121" s="18">
        <f t="shared" si="49"/>
        <v>0</v>
      </c>
      <c r="R121" s="18">
        <f t="shared" si="31"/>
        <v>0</v>
      </c>
      <c r="S121" s="17"/>
    </row>
    <row r="122" spans="1:19" ht="64.5" thickBot="1" x14ac:dyDescent="0.3">
      <c r="A122" s="9">
        <v>114</v>
      </c>
      <c r="B122" s="10" t="s">
        <v>188</v>
      </c>
      <c r="C122" s="10">
        <v>560</v>
      </c>
      <c r="D122" s="31">
        <v>560</v>
      </c>
      <c r="E122" s="10" t="s">
        <v>60</v>
      </c>
      <c r="F122" s="11"/>
      <c r="G122" s="22">
        <v>0</v>
      </c>
      <c r="H122" s="15">
        <f t="shared" si="44"/>
        <v>0</v>
      </c>
      <c r="I122" s="23"/>
      <c r="J122" s="16">
        <f t="shared" si="45"/>
        <v>0</v>
      </c>
      <c r="K122" s="16">
        <f t="shared" si="46"/>
        <v>0</v>
      </c>
      <c r="L122" s="17">
        <f t="shared" si="32"/>
        <v>336</v>
      </c>
      <c r="M122" s="32">
        <v>336</v>
      </c>
      <c r="N122" s="17">
        <f t="shared" si="29"/>
        <v>112</v>
      </c>
      <c r="O122" s="32">
        <v>112</v>
      </c>
      <c r="P122" s="18">
        <f t="shared" ref="P122" si="62">O122*G122</f>
        <v>0</v>
      </c>
      <c r="Q122" s="18">
        <f t="shared" si="49"/>
        <v>0</v>
      </c>
      <c r="R122" s="18">
        <f t="shared" si="31"/>
        <v>0</v>
      </c>
      <c r="S122" s="17"/>
    </row>
    <row r="123" spans="1:19" ht="409.6" thickBot="1" x14ac:dyDescent="0.3">
      <c r="A123" s="9">
        <v>115</v>
      </c>
      <c r="B123" s="10" t="s">
        <v>189</v>
      </c>
      <c r="C123" s="10">
        <v>3500</v>
      </c>
      <c r="D123" s="31">
        <v>3500</v>
      </c>
      <c r="E123" s="10" t="s">
        <v>60</v>
      </c>
      <c r="F123" s="11"/>
      <c r="G123" s="22">
        <v>0</v>
      </c>
      <c r="H123" s="15">
        <f t="shared" si="44"/>
        <v>0</v>
      </c>
      <c r="I123" s="23"/>
      <c r="J123" s="16">
        <f t="shared" si="45"/>
        <v>0</v>
      </c>
      <c r="K123" s="16">
        <f t="shared" si="46"/>
        <v>0</v>
      </c>
      <c r="L123" s="17">
        <f t="shared" si="32"/>
        <v>2100</v>
      </c>
      <c r="M123" s="32">
        <v>2100</v>
      </c>
      <c r="N123" s="17">
        <f t="shared" si="29"/>
        <v>700</v>
      </c>
      <c r="O123" s="32">
        <v>700</v>
      </c>
      <c r="P123" s="18">
        <f t="shared" ref="P123:P125" si="63">G123*O123</f>
        <v>0</v>
      </c>
      <c r="Q123" s="18">
        <f t="shared" si="49"/>
        <v>0</v>
      </c>
      <c r="R123" s="18">
        <f t="shared" si="31"/>
        <v>0</v>
      </c>
      <c r="S123" s="17"/>
    </row>
    <row r="124" spans="1:19" ht="409.6" thickBot="1" x14ac:dyDescent="0.3">
      <c r="A124" s="9">
        <v>116</v>
      </c>
      <c r="B124" s="10" t="s">
        <v>190</v>
      </c>
      <c r="C124" s="10">
        <v>200</v>
      </c>
      <c r="D124" s="31">
        <v>200</v>
      </c>
      <c r="E124" s="10" t="s">
        <v>60</v>
      </c>
      <c r="F124" s="11"/>
      <c r="G124" s="22">
        <v>0</v>
      </c>
      <c r="H124" s="15">
        <f t="shared" si="44"/>
        <v>0</v>
      </c>
      <c r="I124" s="23"/>
      <c r="J124" s="16">
        <f t="shared" si="45"/>
        <v>0</v>
      </c>
      <c r="K124" s="16">
        <f t="shared" si="46"/>
        <v>0</v>
      </c>
      <c r="L124" s="17">
        <f t="shared" si="32"/>
        <v>120</v>
      </c>
      <c r="M124" s="32">
        <v>120</v>
      </c>
      <c r="N124" s="17">
        <f t="shared" si="29"/>
        <v>40</v>
      </c>
      <c r="O124" s="32">
        <v>40</v>
      </c>
      <c r="P124" s="18">
        <f t="shared" si="63"/>
        <v>0</v>
      </c>
      <c r="Q124" s="18">
        <f t="shared" si="49"/>
        <v>0</v>
      </c>
      <c r="R124" s="18">
        <f t="shared" si="31"/>
        <v>0</v>
      </c>
      <c r="S124" s="17"/>
    </row>
    <row r="125" spans="1:19" ht="408.75" thickBot="1" x14ac:dyDescent="0.3">
      <c r="A125" s="9">
        <v>117</v>
      </c>
      <c r="B125" s="10" t="s">
        <v>191</v>
      </c>
      <c r="C125" s="10">
        <v>20</v>
      </c>
      <c r="D125" s="31">
        <v>20</v>
      </c>
      <c r="E125" s="10" t="s">
        <v>60</v>
      </c>
      <c r="F125" s="11"/>
      <c r="G125" s="22">
        <v>0</v>
      </c>
      <c r="H125" s="15">
        <f t="shared" si="44"/>
        <v>0</v>
      </c>
      <c r="I125" s="23"/>
      <c r="J125" s="16">
        <f t="shared" si="45"/>
        <v>0</v>
      </c>
      <c r="K125" s="16">
        <f t="shared" si="46"/>
        <v>0</v>
      </c>
      <c r="L125" s="17">
        <f t="shared" si="32"/>
        <v>12</v>
      </c>
      <c r="M125" s="32">
        <v>12</v>
      </c>
      <c r="N125" s="17">
        <v>20</v>
      </c>
      <c r="O125" s="32">
        <v>20</v>
      </c>
      <c r="P125" s="18">
        <f t="shared" si="63"/>
        <v>0</v>
      </c>
      <c r="Q125" s="18">
        <f t="shared" si="49"/>
        <v>0</v>
      </c>
      <c r="R125" s="18">
        <f t="shared" si="31"/>
        <v>0</v>
      </c>
      <c r="S125" s="17"/>
    </row>
    <row r="126" spans="1:19" ht="204.75" thickBot="1" x14ac:dyDescent="0.3">
      <c r="A126" s="9">
        <v>118</v>
      </c>
      <c r="B126" s="10" t="s">
        <v>192</v>
      </c>
      <c r="C126" s="10">
        <v>20</v>
      </c>
      <c r="D126" s="31">
        <v>20</v>
      </c>
      <c r="E126" s="10" t="s">
        <v>58</v>
      </c>
      <c r="F126" s="11"/>
      <c r="G126" s="22">
        <v>0</v>
      </c>
      <c r="H126" s="15">
        <f t="shared" si="44"/>
        <v>0</v>
      </c>
      <c r="I126" s="23"/>
      <c r="J126" s="16">
        <f t="shared" si="45"/>
        <v>0</v>
      </c>
      <c r="K126" s="16">
        <f t="shared" si="46"/>
        <v>0</v>
      </c>
      <c r="L126" s="17">
        <f t="shared" si="32"/>
        <v>12</v>
      </c>
      <c r="M126" s="32">
        <v>12</v>
      </c>
      <c r="N126" s="17">
        <f t="shared" si="29"/>
        <v>4</v>
      </c>
      <c r="O126" s="32">
        <v>4</v>
      </c>
      <c r="P126" s="18">
        <f t="shared" ref="P126" si="64">O126*G126</f>
        <v>0</v>
      </c>
      <c r="Q126" s="18">
        <f t="shared" si="49"/>
        <v>0</v>
      </c>
      <c r="R126" s="18">
        <f t="shared" si="31"/>
        <v>0</v>
      </c>
      <c r="S126" s="17"/>
    </row>
    <row r="127" spans="1:19" ht="26.25" thickBot="1" x14ac:dyDescent="0.3">
      <c r="A127" s="9">
        <v>119</v>
      </c>
      <c r="B127" s="10" t="s">
        <v>193</v>
      </c>
      <c r="C127" s="10">
        <v>40</v>
      </c>
      <c r="D127" s="31">
        <v>40</v>
      </c>
      <c r="E127" s="10" t="s">
        <v>58</v>
      </c>
      <c r="F127" s="11"/>
      <c r="G127" s="22">
        <v>0</v>
      </c>
      <c r="H127" s="15">
        <f t="shared" si="44"/>
        <v>0</v>
      </c>
      <c r="I127" s="23"/>
      <c r="J127" s="16">
        <f t="shared" si="45"/>
        <v>0</v>
      </c>
      <c r="K127" s="16">
        <f t="shared" si="46"/>
        <v>0</v>
      </c>
      <c r="L127" s="17">
        <v>30</v>
      </c>
      <c r="M127" s="32">
        <v>30</v>
      </c>
      <c r="N127" s="17">
        <v>10</v>
      </c>
      <c r="O127" s="32">
        <v>10</v>
      </c>
      <c r="P127" s="18">
        <f t="shared" ref="P127:P129" si="65">G127*O127</f>
        <v>0</v>
      </c>
      <c r="Q127" s="18">
        <f t="shared" si="49"/>
        <v>0</v>
      </c>
      <c r="R127" s="18">
        <f t="shared" si="31"/>
        <v>0</v>
      </c>
      <c r="S127" s="17"/>
    </row>
    <row r="128" spans="1:19" ht="319.5" thickBot="1" x14ac:dyDescent="0.3">
      <c r="A128" s="9">
        <v>120</v>
      </c>
      <c r="B128" s="10" t="s">
        <v>194</v>
      </c>
      <c r="C128" s="10">
        <v>5</v>
      </c>
      <c r="D128" s="31">
        <v>5</v>
      </c>
      <c r="E128" s="10" t="s">
        <v>208</v>
      </c>
      <c r="F128" s="11"/>
      <c r="G128" s="22">
        <v>0</v>
      </c>
      <c r="H128" s="15">
        <f t="shared" si="44"/>
        <v>0</v>
      </c>
      <c r="I128" s="23"/>
      <c r="J128" s="16">
        <f t="shared" si="45"/>
        <v>0</v>
      </c>
      <c r="K128" s="16">
        <f t="shared" si="46"/>
        <v>0</v>
      </c>
      <c r="L128" s="17">
        <f t="shared" si="32"/>
        <v>3</v>
      </c>
      <c r="M128" s="32">
        <v>3</v>
      </c>
      <c r="N128" s="17">
        <f t="shared" si="29"/>
        <v>1</v>
      </c>
      <c r="O128" s="32">
        <v>1</v>
      </c>
      <c r="P128" s="18">
        <f t="shared" si="65"/>
        <v>0</v>
      </c>
      <c r="Q128" s="18">
        <f t="shared" si="49"/>
        <v>0</v>
      </c>
      <c r="R128" s="18">
        <f t="shared" si="31"/>
        <v>0</v>
      </c>
      <c r="S128" s="17"/>
    </row>
    <row r="129" spans="1:19" ht="39" thickBot="1" x14ac:dyDescent="0.3">
      <c r="A129" s="9">
        <v>121</v>
      </c>
      <c r="B129" s="10" t="s">
        <v>195</v>
      </c>
      <c r="C129" s="10">
        <v>2</v>
      </c>
      <c r="D129" s="31">
        <v>2</v>
      </c>
      <c r="E129" s="10" t="s">
        <v>60</v>
      </c>
      <c r="F129" s="11"/>
      <c r="G129" s="22">
        <v>0</v>
      </c>
      <c r="H129" s="15">
        <f t="shared" si="44"/>
        <v>0</v>
      </c>
      <c r="I129" s="23"/>
      <c r="J129" s="16">
        <f t="shared" si="45"/>
        <v>0</v>
      </c>
      <c r="K129" s="16">
        <f t="shared" si="46"/>
        <v>0</v>
      </c>
      <c r="L129" s="17">
        <v>1</v>
      </c>
      <c r="M129" s="32">
        <v>1</v>
      </c>
      <c r="N129" s="17">
        <v>1</v>
      </c>
      <c r="O129" s="32">
        <v>1</v>
      </c>
      <c r="P129" s="18">
        <f t="shared" si="65"/>
        <v>0</v>
      </c>
      <c r="Q129" s="18">
        <f t="shared" si="49"/>
        <v>0</v>
      </c>
      <c r="R129" s="18">
        <f t="shared" si="31"/>
        <v>0</v>
      </c>
      <c r="S129" s="17"/>
    </row>
    <row r="130" spans="1:19" ht="153.75" thickBot="1" x14ac:dyDescent="0.3">
      <c r="A130" s="9">
        <v>122</v>
      </c>
      <c r="B130" s="10" t="s">
        <v>196</v>
      </c>
      <c r="C130" s="10">
        <v>100</v>
      </c>
      <c r="D130" s="31">
        <v>100</v>
      </c>
      <c r="E130" s="10" t="s">
        <v>58</v>
      </c>
      <c r="F130" s="11"/>
      <c r="G130" s="22">
        <v>0</v>
      </c>
      <c r="H130" s="15">
        <f t="shared" si="44"/>
        <v>0</v>
      </c>
      <c r="I130" s="23"/>
      <c r="J130" s="16">
        <f t="shared" si="45"/>
        <v>0</v>
      </c>
      <c r="K130" s="16">
        <f t="shared" si="46"/>
        <v>0</v>
      </c>
      <c r="L130" s="17">
        <f t="shared" si="32"/>
        <v>60</v>
      </c>
      <c r="M130" s="32">
        <v>60</v>
      </c>
      <c r="N130" s="17">
        <f t="shared" si="29"/>
        <v>20</v>
      </c>
      <c r="O130" s="32">
        <v>20</v>
      </c>
      <c r="P130" s="18">
        <f t="shared" ref="P130" si="66">O130*G130</f>
        <v>0</v>
      </c>
      <c r="Q130" s="18">
        <f t="shared" si="49"/>
        <v>0</v>
      </c>
      <c r="R130" s="18">
        <f t="shared" si="31"/>
        <v>0</v>
      </c>
      <c r="S130" s="17"/>
    </row>
    <row r="131" spans="1:19" ht="294" thickBot="1" x14ac:dyDescent="0.3">
      <c r="A131" s="9">
        <v>123</v>
      </c>
      <c r="B131" s="10" t="s">
        <v>197</v>
      </c>
      <c r="C131" s="10">
        <v>20</v>
      </c>
      <c r="D131" s="31">
        <v>20</v>
      </c>
      <c r="E131" s="10" t="s">
        <v>58</v>
      </c>
      <c r="F131" s="11"/>
      <c r="G131" s="22">
        <v>0</v>
      </c>
      <c r="H131" s="15">
        <f t="shared" si="44"/>
        <v>0</v>
      </c>
      <c r="I131" s="23"/>
      <c r="J131" s="16">
        <f t="shared" si="45"/>
        <v>0</v>
      </c>
      <c r="K131" s="16">
        <f t="shared" si="46"/>
        <v>0</v>
      </c>
      <c r="L131" s="17">
        <f t="shared" si="32"/>
        <v>12</v>
      </c>
      <c r="M131" s="32">
        <v>12</v>
      </c>
      <c r="N131" s="17">
        <f t="shared" si="29"/>
        <v>4</v>
      </c>
      <c r="O131" s="32">
        <v>4</v>
      </c>
      <c r="P131" s="18">
        <f t="shared" ref="P131:P133" si="67">G131*O131</f>
        <v>0</v>
      </c>
      <c r="Q131" s="18">
        <f t="shared" si="49"/>
        <v>0</v>
      </c>
      <c r="R131" s="18">
        <f t="shared" si="31"/>
        <v>0</v>
      </c>
      <c r="S131" s="17"/>
    </row>
    <row r="132" spans="1:19" ht="153.75" thickBot="1" x14ac:dyDescent="0.3">
      <c r="A132" s="9">
        <v>124</v>
      </c>
      <c r="B132" s="10" t="s">
        <v>198</v>
      </c>
      <c r="C132" s="10">
        <v>9</v>
      </c>
      <c r="D132" s="31">
        <v>9</v>
      </c>
      <c r="E132" s="10" t="s">
        <v>58</v>
      </c>
      <c r="F132" s="11"/>
      <c r="G132" s="22">
        <v>0</v>
      </c>
      <c r="H132" s="15">
        <f t="shared" si="44"/>
        <v>0</v>
      </c>
      <c r="I132" s="23"/>
      <c r="J132" s="16">
        <f t="shared" si="45"/>
        <v>0</v>
      </c>
      <c r="K132" s="16">
        <f t="shared" si="46"/>
        <v>0</v>
      </c>
      <c r="L132" s="17">
        <v>6</v>
      </c>
      <c r="M132" s="32">
        <v>6</v>
      </c>
      <c r="N132" s="17">
        <v>2</v>
      </c>
      <c r="O132" s="32">
        <v>2</v>
      </c>
      <c r="P132" s="18">
        <f t="shared" si="67"/>
        <v>0</v>
      </c>
      <c r="Q132" s="18">
        <f t="shared" si="49"/>
        <v>0</v>
      </c>
      <c r="R132" s="18">
        <f t="shared" si="31"/>
        <v>0</v>
      </c>
      <c r="S132" s="17"/>
    </row>
    <row r="133" spans="1:19" ht="51.75" thickBot="1" x14ac:dyDescent="0.3">
      <c r="A133" s="9">
        <v>125</v>
      </c>
      <c r="B133" s="10" t="s">
        <v>199</v>
      </c>
      <c r="C133" s="10">
        <v>30</v>
      </c>
      <c r="D133" s="31">
        <v>30</v>
      </c>
      <c r="E133" s="10" t="s">
        <v>58</v>
      </c>
      <c r="F133" s="11"/>
      <c r="G133" s="22">
        <v>0</v>
      </c>
      <c r="H133" s="15">
        <f t="shared" si="44"/>
        <v>0</v>
      </c>
      <c r="I133" s="23"/>
      <c r="J133" s="16">
        <f t="shared" si="45"/>
        <v>0</v>
      </c>
      <c r="K133" s="16">
        <f t="shared" si="46"/>
        <v>0</v>
      </c>
      <c r="L133" s="17">
        <f t="shared" si="32"/>
        <v>18</v>
      </c>
      <c r="M133" s="32">
        <v>18</v>
      </c>
      <c r="N133" s="17">
        <f t="shared" si="29"/>
        <v>6</v>
      </c>
      <c r="O133" s="32">
        <v>6</v>
      </c>
      <c r="P133" s="18">
        <f t="shared" si="67"/>
        <v>0</v>
      </c>
      <c r="Q133" s="18">
        <f t="shared" si="49"/>
        <v>0</v>
      </c>
      <c r="R133" s="18">
        <f t="shared" si="31"/>
        <v>0</v>
      </c>
      <c r="S133" s="17"/>
    </row>
    <row r="134" spans="1:19" ht="128.25" thickBot="1" x14ac:dyDescent="0.3">
      <c r="A134" s="9">
        <v>126</v>
      </c>
      <c r="B134" s="10" t="s">
        <v>215</v>
      </c>
      <c r="C134" s="10">
        <v>20</v>
      </c>
      <c r="D134" s="31">
        <v>20</v>
      </c>
      <c r="E134" s="10" t="s">
        <v>58</v>
      </c>
      <c r="F134" s="11"/>
      <c r="G134" s="22">
        <v>0</v>
      </c>
      <c r="H134" s="15">
        <f t="shared" si="44"/>
        <v>0</v>
      </c>
      <c r="I134" s="23"/>
      <c r="J134" s="16">
        <f t="shared" si="45"/>
        <v>0</v>
      </c>
      <c r="K134" s="16">
        <f t="shared" si="46"/>
        <v>0</v>
      </c>
      <c r="L134" s="17">
        <f t="shared" si="32"/>
        <v>12</v>
      </c>
      <c r="M134" s="32">
        <v>12</v>
      </c>
      <c r="N134" s="17">
        <v>4</v>
      </c>
      <c r="O134" s="32">
        <v>4</v>
      </c>
      <c r="P134" s="18">
        <f t="shared" ref="P134" si="68">O134*G134</f>
        <v>0</v>
      </c>
      <c r="Q134" s="18">
        <f t="shared" si="49"/>
        <v>0</v>
      </c>
      <c r="R134" s="18">
        <f t="shared" ref="R134:R156" si="69">P134+Q134</f>
        <v>0</v>
      </c>
      <c r="S134" s="17"/>
    </row>
    <row r="135" spans="1:19" ht="39" thickBot="1" x14ac:dyDescent="0.3">
      <c r="A135" s="9">
        <v>127</v>
      </c>
      <c r="B135" s="10" t="s">
        <v>200</v>
      </c>
      <c r="C135" s="10">
        <v>2</v>
      </c>
      <c r="D135" s="31">
        <v>2</v>
      </c>
      <c r="E135" s="10" t="s">
        <v>58</v>
      </c>
      <c r="F135" s="11"/>
      <c r="G135" s="22">
        <v>0</v>
      </c>
      <c r="H135" s="15">
        <f t="shared" si="44"/>
        <v>0</v>
      </c>
      <c r="I135" s="23"/>
      <c r="J135" s="16">
        <f t="shared" si="45"/>
        <v>0</v>
      </c>
      <c r="K135" s="16">
        <f t="shared" si="46"/>
        <v>0</v>
      </c>
      <c r="L135" s="17">
        <v>2</v>
      </c>
      <c r="M135" s="32">
        <v>2</v>
      </c>
      <c r="N135" s="17">
        <v>2</v>
      </c>
      <c r="O135" s="32">
        <v>2</v>
      </c>
      <c r="P135" s="18">
        <f t="shared" ref="P135:P137" si="70">G135*O135</f>
        <v>0</v>
      </c>
      <c r="Q135" s="18">
        <f t="shared" si="49"/>
        <v>0</v>
      </c>
      <c r="R135" s="18">
        <f t="shared" si="69"/>
        <v>0</v>
      </c>
      <c r="S135" s="17"/>
    </row>
    <row r="136" spans="1:19" ht="39" thickBot="1" x14ac:dyDescent="0.3">
      <c r="A136" s="9">
        <v>128</v>
      </c>
      <c r="B136" s="10" t="s">
        <v>201</v>
      </c>
      <c r="C136" s="10">
        <v>0</v>
      </c>
      <c r="D136" s="31">
        <v>0</v>
      </c>
      <c r="E136" s="10" t="s">
        <v>60</v>
      </c>
      <c r="F136" s="11"/>
      <c r="G136" s="22">
        <v>0</v>
      </c>
      <c r="H136" s="15">
        <f t="shared" si="44"/>
        <v>0</v>
      </c>
      <c r="I136" s="23"/>
      <c r="J136" s="16">
        <f t="shared" si="45"/>
        <v>0</v>
      </c>
      <c r="K136" s="16">
        <f t="shared" si="46"/>
        <v>0</v>
      </c>
      <c r="L136" s="17">
        <v>0</v>
      </c>
      <c r="M136" s="32">
        <v>0</v>
      </c>
      <c r="N136" s="17">
        <v>5</v>
      </c>
      <c r="O136" s="32">
        <v>5</v>
      </c>
      <c r="P136" s="18">
        <f t="shared" si="70"/>
        <v>0</v>
      </c>
      <c r="Q136" s="18">
        <f t="shared" si="49"/>
        <v>0</v>
      </c>
      <c r="R136" s="18">
        <f t="shared" si="69"/>
        <v>0</v>
      </c>
      <c r="S136" s="17"/>
    </row>
    <row r="137" spans="1:19" ht="26.25" thickBot="1" x14ac:dyDescent="0.3">
      <c r="A137" s="9">
        <v>129</v>
      </c>
      <c r="B137" s="10" t="s">
        <v>202</v>
      </c>
      <c r="C137" s="10">
        <v>20</v>
      </c>
      <c r="D137" s="31">
        <v>20</v>
      </c>
      <c r="E137" s="10" t="s">
        <v>64</v>
      </c>
      <c r="F137" s="11"/>
      <c r="G137" s="22">
        <v>0</v>
      </c>
      <c r="H137" s="15">
        <f t="shared" si="44"/>
        <v>0</v>
      </c>
      <c r="I137" s="23">
        <v>0.08</v>
      </c>
      <c r="J137" s="16">
        <f t="shared" si="45"/>
        <v>0</v>
      </c>
      <c r="K137" s="16">
        <f t="shared" si="46"/>
        <v>0</v>
      </c>
      <c r="L137" s="17">
        <f t="shared" ref="L137:L154" si="71">C137*0.6</f>
        <v>12</v>
      </c>
      <c r="M137" s="32">
        <v>12</v>
      </c>
      <c r="N137" s="17">
        <f t="shared" ref="N137:N154" si="72">C137*0.2</f>
        <v>4</v>
      </c>
      <c r="O137" s="32">
        <v>4</v>
      </c>
      <c r="P137" s="18">
        <f t="shared" si="70"/>
        <v>0</v>
      </c>
      <c r="Q137" s="18">
        <f t="shared" si="49"/>
        <v>0</v>
      </c>
      <c r="R137" s="18">
        <f t="shared" si="69"/>
        <v>0</v>
      </c>
      <c r="S137" s="17"/>
    </row>
    <row r="138" spans="1:19" ht="370.5" thickBot="1" x14ac:dyDescent="0.3">
      <c r="A138" s="9">
        <v>130</v>
      </c>
      <c r="B138" s="10" t="s">
        <v>203</v>
      </c>
      <c r="C138" s="10">
        <v>16000</v>
      </c>
      <c r="D138" s="31">
        <v>16000</v>
      </c>
      <c r="E138" s="10" t="s">
        <v>64</v>
      </c>
      <c r="F138" s="11"/>
      <c r="G138" s="22">
        <v>0</v>
      </c>
      <c r="H138" s="15">
        <f t="shared" si="44"/>
        <v>0</v>
      </c>
      <c r="I138" s="23">
        <v>0.08</v>
      </c>
      <c r="J138" s="16">
        <f t="shared" si="45"/>
        <v>0</v>
      </c>
      <c r="K138" s="16">
        <f t="shared" si="46"/>
        <v>0</v>
      </c>
      <c r="L138" s="17">
        <f t="shared" si="71"/>
        <v>9600</v>
      </c>
      <c r="M138" s="32">
        <v>9600</v>
      </c>
      <c r="N138" s="17">
        <f t="shared" si="72"/>
        <v>3200</v>
      </c>
      <c r="O138" s="32">
        <v>3200</v>
      </c>
      <c r="P138" s="18">
        <f t="shared" ref="P138" si="73">O138*G138</f>
        <v>0</v>
      </c>
      <c r="Q138" s="18">
        <f t="shared" si="49"/>
        <v>0</v>
      </c>
      <c r="R138" s="18">
        <f t="shared" si="69"/>
        <v>0</v>
      </c>
      <c r="S138" s="17"/>
    </row>
    <row r="139" spans="1:19" ht="39" thickBot="1" x14ac:dyDescent="0.3">
      <c r="A139" s="9">
        <v>131</v>
      </c>
      <c r="B139" s="10" t="s">
        <v>204</v>
      </c>
      <c r="C139" s="10">
        <v>16</v>
      </c>
      <c r="D139" s="31">
        <v>16</v>
      </c>
      <c r="E139" s="10" t="s">
        <v>62</v>
      </c>
      <c r="F139" s="11"/>
      <c r="G139" s="22">
        <v>0</v>
      </c>
      <c r="H139" s="15">
        <f t="shared" si="44"/>
        <v>0</v>
      </c>
      <c r="I139" s="23">
        <v>0.08</v>
      </c>
      <c r="J139" s="16">
        <f t="shared" si="45"/>
        <v>0</v>
      </c>
      <c r="K139" s="16">
        <f t="shared" si="46"/>
        <v>0</v>
      </c>
      <c r="L139" s="17">
        <v>10</v>
      </c>
      <c r="M139" s="32">
        <v>10</v>
      </c>
      <c r="N139" s="17">
        <v>3</v>
      </c>
      <c r="O139" s="32">
        <v>3</v>
      </c>
      <c r="P139" s="18">
        <f t="shared" ref="P139:P141" si="74">G139*O139</f>
        <v>0</v>
      </c>
      <c r="Q139" s="18">
        <f t="shared" si="49"/>
        <v>0</v>
      </c>
      <c r="R139" s="18">
        <f t="shared" si="69"/>
        <v>0</v>
      </c>
      <c r="S139" s="17" t="s">
        <v>233</v>
      </c>
    </row>
    <row r="140" spans="1:19" ht="27.75" thickBot="1" x14ac:dyDescent="0.3">
      <c r="A140" s="9">
        <v>132</v>
      </c>
      <c r="B140" s="35" t="s">
        <v>216</v>
      </c>
      <c r="C140" s="36">
        <v>16</v>
      </c>
      <c r="D140" s="39">
        <v>16</v>
      </c>
      <c r="E140" s="10" t="s">
        <v>208</v>
      </c>
      <c r="F140" s="11"/>
      <c r="G140" s="22">
        <v>0</v>
      </c>
      <c r="H140" s="15">
        <f t="shared" si="44"/>
        <v>0</v>
      </c>
      <c r="I140" s="23"/>
      <c r="J140" s="16">
        <f t="shared" si="45"/>
        <v>0</v>
      </c>
      <c r="K140" s="16">
        <f t="shared" si="46"/>
        <v>0</v>
      </c>
      <c r="L140" s="17">
        <v>10</v>
      </c>
      <c r="M140" s="32">
        <v>10</v>
      </c>
      <c r="N140" s="17">
        <v>3</v>
      </c>
      <c r="O140" s="32">
        <v>3</v>
      </c>
      <c r="P140" s="18">
        <f t="shared" si="74"/>
        <v>0</v>
      </c>
      <c r="Q140" s="18">
        <f t="shared" si="49"/>
        <v>0</v>
      </c>
      <c r="R140" s="18">
        <f t="shared" si="69"/>
        <v>0</v>
      </c>
      <c r="S140" s="17" t="s">
        <v>233</v>
      </c>
    </row>
    <row r="141" spans="1:19" ht="41.25" thickBot="1" x14ac:dyDescent="0.3">
      <c r="A141" s="9">
        <v>133</v>
      </c>
      <c r="B141" s="37" t="s">
        <v>217</v>
      </c>
      <c r="C141" s="38">
        <v>20</v>
      </c>
      <c r="D141" s="40">
        <v>20</v>
      </c>
      <c r="E141" s="10" t="s">
        <v>58</v>
      </c>
      <c r="F141" s="11"/>
      <c r="G141" s="22">
        <v>0</v>
      </c>
      <c r="H141" s="15">
        <f t="shared" si="44"/>
        <v>0</v>
      </c>
      <c r="I141" s="23"/>
      <c r="J141" s="16">
        <f t="shared" si="45"/>
        <v>0</v>
      </c>
      <c r="K141" s="16">
        <f t="shared" si="46"/>
        <v>0</v>
      </c>
      <c r="L141" s="17">
        <f t="shared" si="71"/>
        <v>12</v>
      </c>
      <c r="M141" s="32">
        <v>12</v>
      </c>
      <c r="N141" s="17">
        <f t="shared" si="72"/>
        <v>4</v>
      </c>
      <c r="O141" s="32">
        <v>4</v>
      </c>
      <c r="P141" s="18">
        <f t="shared" si="74"/>
        <v>0</v>
      </c>
      <c r="Q141" s="18">
        <f t="shared" si="49"/>
        <v>0</v>
      </c>
      <c r="R141" s="18">
        <f t="shared" si="69"/>
        <v>0</v>
      </c>
      <c r="S141" s="17"/>
    </row>
    <row r="142" spans="1:19" ht="41.25" thickBot="1" x14ac:dyDescent="0.3">
      <c r="A142" s="9">
        <v>134</v>
      </c>
      <c r="B142" s="37" t="s">
        <v>218</v>
      </c>
      <c r="C142" s="38">
        <v>20</v>
      </c>
      <c r="D142" s="40">
        <v>20</v>
      </c>
      <c r="E142" s="10" t="s">
        <v>58</v>
      </c>
      <c r="F142" s="11"/>
      <c r="G142" s="22">
        <v>0</v>
      </c>
      <c r="H142" s="15">
        <f t="shared" si="44"/>
        <v>0</v>
      </c>
      <c r="I142" s="23"/>
      <c r="J142" s="16">
        <f t="shared" si="45"/>
        <v>0</v>
      </c>
      <c r="K142" s="16">
        <f t="shared" si="46"/>
        <v>0</v>
      </c>
      <c r="L142" s="17">
        <f t="shared" si="71"/>
        <v>12</v>
      </c>
      <c r="M142" s="32">
        <v>12</v>
      </c>
      <c r="N142" s="17">
        <f t="shared" si="72"/>
        <v>4</v>
      </c>
      <c r="O142" s="32">
        <v>4</v>
      </c>
      <c r="P142" s="18">
        <f t="shared" ref="P142" si="75">O142*G142</f>
        <v>0</v>
      </c>
      <c r="Q142" s="18">
        <f t="shared" si="49"/>
        <v>0</v>
      </c>
      <c r="R142" s="18">
        <f t="shared" si="69"/>
        <v>0</v>
      </c>
      <c r="S142" s="17"/>
    </row>
    <row r="143" spans="1:19" ht="54.75" thickBot="1" x14ac:dyDescent="0.3">
      <c r="A143" s="9">
        <v>135</v>
      </c>
      <c r="B143" s="37" t="s">
        <v>219</v>
      </c>
      <c r="C143" s="38">
        <v>16</v>
      </c>
      <c r="D143" s="40">
        <v>16</v>
      </c>
      <c r="E143" s="10" t="s">
        <v>58</v>
      </c>
      <c r="F143" s="11"/>
      <c r="G143" s="22">
        <v>0</v>
      </c>
      <c r="H143" s="15">
        <f t="shared" si="44"/>
        <v>0</v>
      </c>
      <c r="I143" s="23"/>
      <c r="J143" s="16">
        <f t="shared" si="45"/>
        <v>0</v>
      </c>
      <c r="K143" s="16">
        <f t="shared" si="46"/>
        <v>0</v>
      </c>
      <c r="L143" s="17">
        <v>10</v>
      </c>
      <c r="M143" s="32">
        <v>10</v>
      </c>
      <c r="N143" s="17">
        <v>6</v>
      </c>
      <c r="O143" s="32">
        <v>6</v>
      </c>
      <c r="P143" s="18">
        <f t="shared" ref="P143:P145" si="76">G143*O143</f>
        <v>0</v>
      </c>
      <c r="Q143" s="18">
        <f t="shared" si="49"/>
        <v>0</v>
      </c>
      <c r="R143" s="18">
        <f t="shared" si="69"/>
        <v>0</v>
      </c>
      <c r="S143" s="17"/>
    </row>
    <row r="144" spans="1:19" ht="41.25" thickBot="1" x14ac:dyDescent="0.3">
      <c r="A144" s="9">
        <v>136</v>
      </c>
      <c r="B144" s="37" t="s">
        <v>220</v>
      </c>
      <c r="C144" s="38">
        <v>10</v>
      </c>
      <c r="D144" s="40">
        <v>10</v>
      </c>
      <c r="E144" s="10" t="s">
        <v>58</v>
      </c>
      <c r="F144" s="11"/>
      <c r="G144" s="22">
        <v>0</v>
      </c>
      <c r="H144" s="15">
        <f t="shared" si="44"/>
        <v>0</v>
      </c>
      <c r="I144" s="23"/>
      <c r="J144" s="16">
        <f t="shared" si="45"/>
        <v>0</v>
      </c>
      <c r="K144" s="16">
        <f t="shared" si="46"/>
        <v>0</v>
      </c>
      <c r="L144" s="17">
        <f t="shared" si="71"/>
        <v>6</v>
      </c>
      <c r="M144" s="32">
        <v>6</v>
      </c>
      <c r="N144" s="17">
        <f t="shared" si="72"/>
        <v>2</v>
      </c>
      <c r="O144" s="32">
        <v>2</v>
      </c>
      <c r="P144" s="18">
        <f t="shared" si="76"/>
        <v>0</v>
      </c>
      <c r="Q144" s="18">
        <f t="shared" si="49"/>
        <v>0</v>
      </c>
      <c r="R144" s="18">
        <f t="shared" si="69"/>
        <v>0</v>
      </c>
      <c r="S144" s="17"/>
    </row>
    <row r="145" spans="1:19" ht="324.75" thickBot="1" x14ac:dyDescent="0.3">
      <c r="A145" s="9">
        <v>137</v>
      </c>
      <c r="B145" s="37" t="s">
        <v>221</v>
      </c>
      <c r="C145" s="38">
        <v>50</v>
      </c>
      <c r="D145" s="40">
        <v>50</v>
      </c>
      <c r="E145" s="10" t="s">
        <v>58</v>
      </c>
      <c r="F145" s="11"/>
      <c r="G145" s="22">
        <v>0</v>
      </c>
      <c r="H145" s="15">
        <f t="shared" si="44"/>
        <v>0</v>
      </c>
      <c r="I145" s="23"/>
      <c r="J145" s="16">
        <f t="shared" si="45"/>
        <v>0</v>
      </c>
      <c r="K145" s="16">
        <f t="shared" si="46"/>
        <v>0</v>
      </c>
      <c r="L145" s="17">
        <f t="shared" si="71"/>
        <v>30</v>
      </c>
      <c r="M145" s="32">
        <v>30</v>
      </c>
      <c r="N145" s="17">
        <f t="shared" si="72"/>
        <v>10</v>
      </c>
      <c r="O145" s="32">
        <v>10</v>
      </c>
      <c r="P145" s="18">
        <f t="shared" si="76"/>
        <v>0</v>
      </c>
      <c r="Q145" s="18">
        <f t="shared" si="49"/>
        <v>0</v>
      </c>
      <c r="R145" s="18">
        <f t="shared" si="69"/>
        <v>0</v>
      </c>
      <c r="S145" s="17"/>
    </row>
    <row r="146" spans="1:19" ht="216.75" thickBot="1" x14ac:dyDescent="0.3">
      <c r="A146" s="9">
        <v>138</v>
      </c>
      <c r="B146" s="37" t="s">
        <v>222</v>
      </c>
      <c r="C146" s="38">
        <v>100</v>
      </c>
      <c r="D146" s="40">
        <v>100</v>
      </c>
      <c r="E146" s="10" t="s">
        <v>58</v>
      </c>
      <c r="F146" s="11"/>
      <c r="G146" s="22">
        <v>0</v>
      </c>
      <c r="H146" s="15">
        <f t="shared" si="44"/>
        <v>0</v>
      </c>
      <c r="I146" s="23"/>
      <c r="J146" s="16">
        <f t="shared" si="45"/>
        <v>0</v>
      </c>
      <c r="K146" s="16">
        <f t="shared" si="46"/>
        <v>0</v>
      </c>
      <c r="L146" s="17">
        <f t="shared" si="71"/>
        <v>60</v>
      </c>
      <c r="M146" s="32">
        <v>60</v>
      </c>
      <c r="N146" s="17">
        <f t="shared" si="72"/>
        <v>20</v>
      </c>
      <c r="O146" s="32">
        <v>20</v>
      </c>
      <c r="P146" s="18">
        <f t="shared" ref="P146" si="77">O146*G146</f>
        <v>0</v>
      </c>
      <c r="Q146" s="18">
        <f t="shared" si="49"/>
        <v>0</v>
      </c>
      <c r="R146" s="18">
        <f t="shared" si="69"/>
        <v>0</v>
      </c>
      <c r="S146" s="17"/>
    </row>
    <row r="147" spans="1:19" ht="54.75" thickBot="1" x14ac:dyDescent="0.3">
      <c r="A147" s="9">
        <v>139</v>
      </c>
      <c r="B147" s="37" t="s">
        <v>223</v>
      </c>
      <c r="C147" s="38">
        <v>0</v>
      </c>
      <c r="D147" s="40">
        <v>0</v>
      </c>
      <c r="E147" s="10" t="s">
        <v>60</v>
      </c>
      <c r="F147" s="11"/>
      <c r="G147" s="22">
        <v>0</v>
      </c>
      <c r="H147" s="15">
        <f t="shared" si="44"/>
        <v>0</v>
      </c>
      <c r="I147" s="23"/>
      <c r="J147" s="16">
        <f t="shared" si="45"/>
        <v>0</v>
      </c>
      <c r="K147" s="16">
        <f t="shared" si="46"/>
        <v>0</v>
      </c>
      <c r="L147" s="17">
        <v>0</v>
      </c>
      <c r="M147" s="32">
        <v>0</v>
      </c>
      <c r="N147" s="17">
        <v>2</v>
      </c>
      <c r="O147" s="32">
        <v>2</v>
      </c>
      <c r="P147" s="18">
        <f t="shared" ref="P147:P149" si="78">G147*O147</f>
        <v>0</v>
      </c>
      <c r="Q147" s="18">
        <f t="shared" si="49"/>
        <v>0</v>
      </c>
      <c r="R147" s="18">
        <f t="shared" si="69"/>
        <v>0</v>
      </c>
      <c r="S147" s="17"/>
    </row>
    <row r="148" spans="1:19" ht="27.75" thickBot="1" x14ac:dyDescent="0.3">
      <c r="A148" s="9">
        <v>140</v>
      </c>
      <c r="B148" s="37" t="s">
        <v>224</v>
      </c>
      <c r="C148" s="38">
        <v>70</v>
      </c>
      <c r="D148" s="40">
        <v>70</v>
      </c>
      <c r="E148" s="10" t="s">
        <v>58</v>
      </c>
      <c r="F148" s="11"/>
      <c r="G148" s="22">
        <v>0</v>
      </c>
      <c r="H148" s="15">
        <f t="shared" si="44"/>
        <v>0</v>
      </c>
      <c r="I148" s="23"/>
      <c r="J148" s="16">
        <f t="shared" si="45"/>
        <v>0</v>
      </c>
      <c r="K148" s="16">
        <f t="shared" si="46"/>
        <v>0</v>
      </c>
      <c r="L148" s="17">
        <f t="shared" si="71"/>
        <v>42</v>
      </c>
      <c r="M148" s="32">
        <v>42</v>
      </c>
      <c r="N148" s="17">
        <f t="shared" si="72"/>
        <v>14</v>
      </c>
      <c r="O148" s="32">
        <v>14</v>
      </c>
      <c r="P148" s="18">
        <f t="shared" si="78"/>
        <v>0</v>
      </c>
      <c r="Q148" s="18">
        <f t="shared" si="49"/>
        <v>0</v>
      </c>
      <c r="R148" s="18">
        <f t="shared" si="69"/>
        <v>0</v>
      </c>
      <c r="S148" s="17"/>
    </row>
    <row r="149" spans="1:19" ht="351.75" thickBot="1" x14ac:dyDescent="0.3">
      <c r="A149" s="9">
        <v>141</v>
      </c>
      <c r="B149" s="37" t="s">
        <v>225</v>
      </c>
      <c r="C149" s="38">
        <v>40</v>
      </c>
      <c r="D149" s="40">
        <v>40</v>
      </c>
      <c r="E149" s="10" t="s">
        <v>58</v>
      </c>
      <c r="F149" s="11"/>
      <c r="G149" s="22">
        <v>0</v>
      </c>
      <c r="H149" s="15">
        <f t="shared" si="44"/>
        <v>0</v>
      </c>
      <c r="I149" s="23"/>
      <c r="J149" s="16">
        <f t="shared" si="45"/>
        <v>0</v>
      </c>
      <c r="K149" s="16">
        <f t="shared" si="46"/>
        <v>0</v>
      </c>
      <c r="L149" s="17">
        <f t="shared" si="71"/>
        <v>24</v>
      </c>
      <c r="M149" s="32">
        <v>24</v>
      </c>
      <c r="N149" s="17">
        <f t="shared" si="72"/>
        <v>8</v>
      </c>
      <c r="O149" s="32">
        <v>8</v>
      </c>
      <c r="P149" s="18">
        <f t="shared" si="78"/>
        <v>0</v>
      </c>
      <c r="Q149" s="18">
        <f t="shared" si="49"/>
        <v>0</v>
      </c>
      <c r="R149" s="18">
        <f t="shared" si="69"/>
        <v>0</v>
      </c>
      <c r="S149" s="17"/>
    </row>
    <row r="150" spans="1:19" ht="41.25" thickBot="1" x14ac:dyDescent="0.3">
      <c r="A150" s="9">
        <v>142</v>
      </c>
      <c r="B150" s="37" t="s">
        <v>226</v>
      </c>
      <c r="C150" s="38">
        <v>500</v>
      </c>
      <c r="D150" s="40">
        <v>500</v>
      </c>
      <c r="E150" s="10" t="s">
        <v>58</v>
      </c>
      <c r="F150" s="11"/>
      <c r="G150" s="22">
        <v>0</v>
      </c>
      <c r="H150" s="15">
        <f t="shared" si="44"/>
        <v>0</v>
      </c>
      <c r="I150" s="23"/>
      <c r="J150" s="16">
        <f t="shared" si="45"/>
        <v>0</v>
      </c>
      <c r="K150" s="16">
        <f t="shared" si="46"/>
        <v>0</v>
      </c>
      <c r="L150" s="17">
        <f t="shared" si="71"/>
        <v>300</v>
      </c>
      <c r="M150" s="32">
        <v>300</v>
      </c>
      <c r="N150" s="17">
        <f t="shared" si="72"/>
        <v>100</v>
      </c>
      <c r="O150" s="32">
        <v>100</v>
      </c>
      <c r="P150" s="18">
        <f t="shared" ref="P150" si="79">O150*G150</f>
        <v>0</v>
      </c>
      <c r="Q150" s="18">
        <f t="shared" si="49"/>
        <v>0</v>
      </c>
      <c r="R150" s="18">
        <f t="shared" si="69"/>
        <v>0</v>
      </c>
      <c r="S150" s="17"/>
    </row>
    <row r="151" spans="1:19" ht="162.75" thickBot="1" x14ac:dyDescent="0.3">
      <c r="A151" s="9">
        <v>143</v>
      </c>
      <c r="B151" s="37" t="s">
        <v>227</v>
      </c>
      <c r="C151" s="38">
        <v>20</v>
      </c>
      <c r="D151" s="40">
        <v>20</v>
      </c>
      <c r="E151" s="10" t="s">
        <v>58</v>
      </c>
      <c r="F151" s="11"/>
      <c r="G151" s="22">
        <v>0</v>
      </c>
      <c r="H151" s="15">
        <f t="shared" si="44"/>
        <v>0</v>
      </c>
      <c r="I151" s="23"/>
      <c r="J151" s="16">
        <f t="shared" si="45"/>
        <v>0</v>
      </c>
      <c r="K151" s="16">
        <f t="shared" si="46"/>
        <v>0</v>
      </c>
      <c r="L151" s="17">
        <f>C151*0.6</f>
        <v>12</v>
      </c>
      <c r="M151" s="32">
        <v>12</v>
      </c>
      <c r="N151" s="17">
        <f t="shared" si="72"/>
        <v>4</v>
      </c>
      <c r="O151" s="32">
        <v>4</v>
      </c>
      <c r="P151" s="18">
        <f t="shared" ref="P151:P153" si="80">G151*O151</f>
        <v>0</v>
      </c>
      <c r="Q151" s="18">
        <f t="shared" si="49"/>
        <v>0</v>
      </c>
      <c r="R151" s="18">
        <f t="shared" si="69"/>
        <v>0</v>
      </c>
      <c r="S151" s="17"/>
    </row>
    <row r="152" spans="1:19" ht="27.75" thickBot="1" x14ac:dyDescent="0.3">
      <c r="A152" s="9">
        <v>144</v>
      </c>
      <c r="B152" s="37" t="s">
        <v>228</v>
      </c>
      <c r="C152" s="38">
        <v>2</v>
      </c>
      <c r="D152" s="40">
        <v>2</v>
      </c>
      <c r="E152" s="10" t="s">
        <v>60</v>
      </c>
      <c r="F152" s="11"/>
      <c r="G152" s="22">
        <v>0</v>
      </c>
      <c r="H152" s="15">
        <f t="shared" si="44"/>
        <v>0</v>
      </c>
      <c r="I152" s="23">
        <v>0.04</v>
      </c>
      <c r="J152" s="16">
        <f t="shared" si="45"/>
        <v>0</v>
      </c>
      <c r="K152" s="16">
        <f t="shared" si="46"/>
        <v>0</v>
      </c>
      <c r="L152" s="17">
        <v>1</v>
      </c>
      <c r="M152" s="32">
        <v>1</v>
      </c>
      <c r="N152" s="17">
        <v>1</v>
      </c>
      <c r="O152" s="32">
        <v>1</v>
      </c>
      <c r="P152" s="18">
        <f t="shared" si="80"/>
        <v>0</v>
      </c>
      <c r="Q152" s="18">
        <f>I152*P152</f>
        <v>0</v>
      </c>
      <c r="R152" s="18">
        <f t="shared" si="69"/>
        <v>0</v>
      </c>
      <c r="S152" s="17"/>
    </row>
    <row r="153" spans="1:19" ht="216.75" thickBot="1" x14ac:dyDescent="0.3">
      <c r="A153" s="9">
        <v>145</v>
      </c>
      <c r="B153" s="37" t="s">
        <v>229</v>
      </c>
      <c r="C153" s="38">
        <v>2</v>
      </c>
      <c r="D153" s="40">
        <v>2</v>
      </c>
      <c r="E153" s="10" t="s">
        <v>208</v>
      </c>
      <c r="F153" s="11"/>
      <c r="G153" s="22">
        <v>0</v>
      </c>
      <c r="H153" s="15">
        <f t="shared" si="44"/>
        <v>0</v>
      </c>
      <c r="I153" s="23">
        <v>0.67</v>
      </c>
      <c r="J153" s="16">
        <f t="shared" si="45"/>
        <v>0</v>
      </c>
      <c r="K153" s="16">
        <f t="shared" si="46"/>
        <v>0</v>
      </c>
      <c r="L153" s="17">
        <v>1</v>
      </c>
      <c r="M153" s="32">
        <v>1</v>
      </c>
      <c r="N153" s="17">
        <v>1</v>
      </c>
      <c r="O153" s="32">
        <v>1</v>
      </c>
      <c r="P153" s="18">
        <f t="shared" si="80"/>
        <v>0</v>
      </c>
      <c r="Q153" s="18">
        <f>I153*P153</f>
        <v>0</v>
      </c>
      <c r="R153" s="18">
        <f t="shared" si="69"/>
        <v>0</v>
      </c>
      <c r="S153" s="17"/>
    </row>
    <row r="154" spans="1:19" ht="174" customHeight="1" thickBot="1" x14ac:dyDescent="0.3">
      <c r="A154" s="9">
        <v>146</v>
      </c>
      <c r="B154" s="37" t="s">
        <v>230</v>
      </c>
      <c r="C154" s="38">
        <v>3000</v>
      </c>
      <c r="D154" s="40">
        <v>3000</v>
      </c>
      <c r="E154" s="10" t="s">
        <v>58</v>
      </c>
      <c r="F154" s="11"/>
      <c r="G154" s="22">
        <v>0</v>
      </c>
      <c r="H154" s="15">
        <f t="shared" si="44"/>
        <v>0</v>
      </c>
      <c r="I154" s="23"/>
      <c r="J154" s="16">
        <f t="shared" si="45"/>
        <v>0</v>
      </c>
      <c r="K154" s="16">
        <f t="shared" si="46"/>
        <v>0</v>
      </c>
      <c r="L154" s="17">
        <f t="shared" si="71"/>
        <v>1800</v>
      </c>
      <c r="M154" s="32">
        <v>1800</v>
      </c>
      <c r="N154" s="17">
        <f t="shared" si="72"/>
        <v>600</v>
      </c>
      <c r="O154" s="32">
        <v>600</v>
      </c>
      <c r="P154" s="18">
        <f t="shared" ref="P154" si="81">O154*G154</f>
        <v>0</v>
      </c>
      <c r="Q154" s="18">
        <f t="shared" si="49"/>
        <v>0</v>
      </c>
      <c r="R154" s="18">
        <f t="shared" si="69"/>
        <v>0</v>
      </c>
      <c r="S154" s="17"/>
    </row>
    <row r="155" spans="1:19" ht="243.75" customHeight="1" thickBot="1" x14ac:dyDescent="0.3">
      <c r="A155" s="9">
        <v>147</v>
      </c>
      <c r="B155" s="37" t="s">
        <v>231</v>
      </c>
      <c r="C155" s="38">
        <v>0</v>
      </c>
      <c r="D155" s="40">
        <v>0</v>
      </c>
      <c r="E155" s="10" t="s">
        <v>58</v>
      </c>
      <c r="F155" s="11"/>
      <c r="G155" s="22">
        <v>0</v>
      </c>
      <c r="H155" s="15">
        <f t="shared" si="44"/>
        <v>0</v>
      </c>
      <c r="I155" s="23"/>
      <c r="J155" s="16">
        <f t="shared" si="45"/>
        <v>0</v>
      </c>
      <c r="K155" s="16">
        <f t="shared" si="46"/>
        <v>0</v>
      </c>
      <c r="L155" s="17">
        <v>0</v>
      </c>
      <c r="M155" s="32">
        <v>0</v>
      </c>
      <c r="N155" s="17">
        <v>10</v>
      </c>
      <c r="O155" s="32">
        <v>10</v>
      </c>
      <c r="P155" s="18">
        <f t="shared" ref="P155:P156" si="82">G155*O155</f>
        <v>0</v>
      </c>
      <c r="Q155" s="18">
        <f t="shared" si="49"/>
        <v>0</v>
      </c>
      <c r="R155" s="18">
        <f t="shared" si="69"/>
        <v>0</v>
      </c>
      <c r="S155" s="17"/>
    </row>
    <row r="156" spans="1:19" ht="64.5" thickBot="1" x14ac:dyDescent="0.3">
      <c r="A156" s="9">
        <v>148</v>
      </c>
      <c r="B156" s="10" t="s">
        <v>205</v>
      </c>
      <c r="C156" s="10">
        <v>30</v>
      </c>
      <c r="D156" s="31">
        <v>30</v>
      </c>
      <c r="E156" s="10" t="s">
        <v>62</v>
      </c>
      <c r="F156" s="11"/>
      <c r="G156" s="22">
        <v>0</v>
      </c>
      <c r="H156" s="15">
        <f t="shared" si="44"/>
        <v>0</v>
      </c>
      <c r="I156" s="23">
        <v>0.08</v>
      </c>
      <c r="J156" s="16">
        <f t="shared" si="45"/>
        <v>0</v>
      </c>
      <c r="K156" s="16">
        <f t="shared" si="46"/>
        <v>0</v>
      </c>
      <c r="L156" s="17">
        <v>20</v>
      </c>
      <c r="M156" s="32">
        <v>20</v>
      </c>
      <c r="N156" s="17">
        <v>10</v>
      </c>
      <c r="O156" s="32">
        <v>10</v>
      </c>
      <c r="P156" s="18">
        <f t="shared" si="82"/>
        <v>0</v>
      </c>
      <c r="Q156" s="18">
        <f t="shared" si="49"/>
        <v>0</v>
      </c>
      <c r="R156" s="18">
        <f t="shared" si="69"/>
        <v>0</v>
      </c>
      <c r="S156" s="17"/>
    </row>
    <row r="157" spans="1:19" x14ac:dyDescent="0.25">
      <c r="A157" s="57"/>
      <c r="B157" s="58"/>
      <c r="C157" s="58"/>
      <c r="D157" s="58"/>
      <c r="E157" s="58"/>
      <c r="F157" s="58"/>
      <c r="G157" s="59"/>
      <c r="H157" s="63">
        <f>SUM(H9:H156)</f>
        <v>0</v>
      </c>
      <c r="I157" s="65"/>
      <c r="J157" s="67"/>
      <c r="K157" s="69">
        <f>SUM(K9:K156)</f>
        <v>0</v>
      </c>
      <c r="L157" s="25"/>
      <c r="M157" s="71"/>
      <c r="N157" s="27"/>
      <c r="O157" s="71"/>
      <c r="P157" s="63">
        <f>SUM(P9:P156)</f>
        <v>0</v>
      </c>
      <c r="Q157" s="21"/>
      <c r="R157" s="63">
        <f>SUM(R9:R156)</f>
        <v>0</v>
      </c>
    </row>
    <row r="158" spans="1:19" ht="15.75" thickBot="1" x14ac:dyDescent="0.3">
      <c r="A158" s="60" t="s">
        <v>54</v>
      </c>
      <c r="B158" s="61"/>
      <c r="C158" s="61"/>
      <c r="D158" s="61"/>
      <c r="E158" s="61"/>
      <c r="F158" s="61"/>
      <c r="G158" s="62"/>
      <c r="H158" s="64"/>
      <c r="I158" s="66"/>
      <c r="J158" s="68"/>
      <c r="K158" s="70"/>
      <c r="L158" s="26"/>
      <c r="M158" s="72"/>
      <c r="N158" s="20"/>
      <c r="O158" s="72"/>
      <c r="P158" s="64"/>
      <c r="Q158" s="20"/>
      <c r="R158" s="64"/>
    </row>
    <row r="159" spans="1:19" x14ac:dyDescent="0.25">
      <c r="A159" s="13"/>
    </row>
    <row r="160" spans="1:19" x14ac:dyDescent="0.25">
      <c r="A160" s="53" t="s">
        <v>55</v>
      </c>
      <c r="B160" s="53"/>
      <c r="C160" s="53"/>
      <c r="D160" s="53"/>
      <c r="E160" s="53"/>
      <c r="F160" s="53"/>
      <c r="G160" s="53"/>
      <c r="H160" s="53"/>
      <c r="I160" s="53"/>
      <c r="J160" s="53"/>
      <c r="K160" s="53"/>
      <c r="L160" s="53"/>
      <c r="M160" s="53"/>
      <c r="N160" s="53"/>
      <c r="O160" s="53"/>
      <c r="P160" s="53"/>
      <c r="Q160" s="19"/>
      <c r="R160" s="19"/>
    </row>
    <row r="163" spans="1:19" x14ac:dyDescent="0.25">
      <c r="A163" s="24"/>
      <c r="B163" t="s">
        <v>74</v>
      </c>
    </row>
    <row r="164" spans="1:19" ht="30" customHeight="1" x14ac:dyDescent="0.25">
      <c r="A164" s="33"/>
      <c r="B164" s="52" t="s">
        <v>210</v>
      </c>
      <c r="C164" s="52"/>
      <c r="D164" s="52"/>
      <c r="E164" s="52"/>
      <c r="F164" s="52"/>
      <c r="G164" s="52"/>
      <c r="H164" s="52"/>
      <c r="I164" s="52"/>
      <c r="J164" s="52"/>
      <c r="K164" s="52"/>
      <c r="L164" s="52"/>
      <c r="M164" s="52"/>
      <c r="N164" s="52"/>
      <c r="O164" s="52"/>
      <c r="P164" s="52"/>
      <c r="Q164" s="52"/>
      <c r="R164" s="52"/>
      <c r="S164" s="52"/>
    </row>
    <row r="166" spans="1:19" x14ac:dyDescent="0.25">
      <c r="A166" s="52" t="s">
        <v>384</v>
      </c>
      <c r="B166" s="73"/>
      <c r="C166" s="73"/>
      <c r="D166" s="73"/>
      <c r="E166" s="73"/>
      <c r="F166" s="73"/>
      <c r="G166" s="73"/>
      <c r="H166" s="73"/>
      <c r="I166" s="73"/>
      <c r="J166" s="73"/>
      <c r="K166" s="73"/>
      <c r="L166" s="73"/>
      <c r="M166" s="73"/>
      <c r="N166" s="73"/>
      <c r="O166" s="73"/>
      <c r="P166" s="73"/>
      <c r="Q166" s="73"/>
      <c r="R166" s="73"/>
      <c r="S166" s="73"/>
    </row>
    <row r="167" spans="1:19" x14ac:dyDescent="0.25">
      <c r="A167" s="73"/>
      <c r="B167" s="73"/>
      <c r="C167" s="73"/>
      <c r="D167" s="73"/>
      <c r="E167" s="73"/>
      <c r="F167" s="73"/>
      <c r="G167" s="73"/>
      <c r="H167" s="73"/>
      <c r="I167" s="73"/>
      <c r="J167" s="73"/>
      <c r="K167" s="73"/>
      <c r="L167" s="73"/>
      <c r="M167" s="73"/>
      <c r="N167" s="73"/>
      <c r="O167" s="73"/>
      <c r="P167" s="73"/>
      <c r="Q167" s="73"/>
      <c r="R167" s="73"/>
      <c r="S167" s="73"/>
    </row>
    <row r="168" spans="1:19" x14ac:dyDescent="0.25">
      <c r="A168" s="73"/>
      <c r="B168" s="73"/>
      <c r="C168" s="73"/>
      <c r="D168" s="73"/>
      <c r="E168" s="73"/>
      <c r="F168" s="73"/>
      <c r="G168" s="73"/>
      <c r="H168" s="73"/>
      <c r="I168" s="73"/>
      <c r="J168" s="73"/>
      <c r="K168" s="73"/>
      <c r="L168" s="73"/>
      <c r="M168" s="73"/>
      <c r="N168" s="73"/>
      <c r="O168" s="73"/>
      <c r="P168" s="73"/>
      <c r="Q168" s="73"/>
      <c r="R168" s="73"/>
      <c r="S168" s="73"/>
    </row>
    <row r="169" spans="1:19" x14ac:dyDescent="0.25">
      <c r="A169" s="73"/>
      <c r="B169" s="73"/>
      <c r="C169" s="73"/>
      <c r="D169" s="73"/>
      <c r="E169" s="73"/>
      <c r="F169" s="73"/>
      <c r="G169" s="73"/>
      <c r="H169" s="73"/>
      <c r="I169" s="73"/>
      <c r="J169" s="73"/>
      <c r="K169" s="73"/>
      <c r="L169" s="73"/>
      <c r="M169" s="73"/>
      <c r="N169" s="73"/>
      <c r="O169" s="73"/>
      <c r="P169" s="73"/>
      <c r="Q169" s="73"/>
      <c r="R169" s="73"/>
      <c r="S169" s="73"/>
    </row>
    <row r="170" spans="1:19" x14ac:dyDescent="0.25">
      <c r="A170" s="73"/>
      <c r="B170" s="73"/>
      <c r="C170" s="73"/>
      <c r="D170" s="73"/>
      <c r="E170" s="73"/>
      <c r="F170" s="73"/>
      <c r="G170" s="73"/>
      <c r="H170" s="73"/>
      <c r="I170" s="73"/>
      <c r="J170" s="73"/>
      <c r="K170" s="73"/>
      <c r="L170" s="73"/>
      <c r="M170" s="73"/>
      <c r="N170" s="73"/>
      <c r="O170" s="73"/>
      <c r="P170" s="73"/>
      <c r="Q170" s="73"/>
      <c r="R170" s="73"/>
      <c r="S170" s="73"/>
    </row>
    <row r="171" spans="1:19" x14ac:dyDescent="0.25">
      <c r="A171" s="73"/>
      <c r="B171" s="73"/>
      <c r="C171" s="73"/>
      <c r="D171" s="73"/>
      <c r="E171" s="73"/>
      <c r="F171" s="73"/>
      <c r="G171" s="73"/>
      <c r="H171" s="73"/>
      <c r="I171" s="73"/>
      <c r="J171" s="73"/>
      <c r="K171" s="73"/>
      <c r="L171" s="73"/>
      <c r="M171" s="73"/>
      <c r="N171" s="73"/>
      <c r="O171" s="73"/>
      <c r="P171" s="73"/>
      <c r="Q171" s="73"/>
      <c r="R171" s="73"/>
      <c r="S171" s="73"/>
    </row>
    <row r="172" spans="1:19" x14ac:dyDescent="0.25">
      <c r="A172" s="73"/>
      <c r="B172" s="73"/>
      <c r="C172" s="73"/>
      <c r="D172" s="73"/>
      <c r="E172" s="73"/>
      <c r="F172" s="73"/>
      <c r="G172" s="73"/>
      <c r="H172" s="73"/>
      <c r="I172" s="73"/>
      <c r="J172" s="73"/>
      <c r="K172" s="73"/>
      <c r="L172" s="73"/>
      <c r="M172" s="73"/>
      <c r="N172" s="73"/>
      <c r="O172" s="73"/>
      <c r="P172" s="73"/>
      <c r="Q172" s="73"/>
      <c r="R172" s="73"/>
      <c r="S172" s="73"/>
    </row>
    <row r="173" spans="1:19" x14ac:dyDescent="0.25">
      <c r="A173" s="73"/>
      <c r="B173" s="73"/>
      <c r="C173" s="73"/>
      <c r="D173" s="73"/>
      <c r="E173" s="73"/>
      <c r="F173" s="73"/>
      <c r="G173" s="73"/>
      <c r="H173" s="73"/>
      <c r="I173" s="73"/>
      <c r="J173" s="73"/>
      <c r="K173" s="73"/>
      <c r="L173" s="73"/>
      <c r="M173" s="73"/>
      <c r="N173" s="73"/>
      <c r="O173" s="73"/>
      <c r="P173" s="73"/>
      <c r="Q173" s="73"/>
      <c r="R173" s="73"/>
      <c r="S173" s="73"/>
    </row>
    <row r="174" spans="1:19" x14ac:dyDescent="0.25">
      <c r="A174" s="73"/>
      <c r="B174" s="73"/>
      <c r="C174" s="73"/>
      <c r="D174" s="73"/>
      <c r="E174" s="73"/>
      <c r="F174" s="73"/>
      <c r="G174" s="73"/>
      <c r="H174" s="73"/>
      <c r="I174" s="73"/>
      <c r="J174" s="73"/>
      <c r="K174" s="73"/>
      <c r="L174" s="73"/>
      <c r="M174" s="73"/>
      <c r="N174" s="73"/>
      <c r="O174" s="73"/>
      <c r="P174" s="73"/>
      <c r="Q174" s="73"/>
      <c r="R174" s="73"/>
      <c r="S174" s="73"/>
    </row>
    <row r="175" spans="1:19" x14ac:dyDescent="0.25">
      <c r="A175" s="73"/>
      <c r="B175" s="73"/>
      <c r="C175" s="73"/>
      <c r="D175" s="73"/>
      <c r="E175" s="73"/>
      <c r="F175" s="73"/>
      <c r="G175" s="73"/>
      <c r="H175" s="73"/>
      <c r="I175" s="73"/>
      <c r="J175" s="73"/>
      <c r="K175" s="73"/>
      <c r="L175" s="73"/>
      <c r="M175" s="73"/>
      <c r="N175" s="73"/>
      <c r="O175" s="73"/>
      <c r="P175" s="73"/>
      <c r="Q175" s="73"/>
      <c r="R175" s="73"/>
      <c r="S175" s="73"/>
    </row>
    <row r="176" spans="1:19" x14ac:dyDescent="0.25">
      <c r="A176" s="73"/>
      <c r="B176" s="73"/>
      <c r="C176" s="73"/>
      <c r="D176" s="73"/>
      <c r="E176" s="73"/>
      <c r="F176" s="73"/>
      <c r="G176" s="73"/>
      <c r="H176" s="73"/>
      <c r="I176" s="73"/>
      <c r="J176" s="73"/>
      <c r="K176" s="73"/>
      <c r="L176" s="73"/>
      <c r="M176" s="73"/>
      <c r="N176" s="73"/>
      <c r="O176" s="73"/>
      <c r="P176" s="73"/>
      <c r="Q176" s="73"/>
      <c r="R176" s="73"/>
      <c r="S176" s="73"/>
    </row>
  </sheetData>
  <mergeCells count="28">
    <mergeCell ref="M157:M158"/>
    <mergeCell ref="S4:S7"/>
    <mergeCell ref="O157:O158"/>
    <mergeCell ref="P157:P158"/>
    <mergeCell ref="A158:G158"/>
    <mergeCell ref="K4:K7"/>
    <mergeCell ref="L4:L7"/>
    <mergeCell ref="M4:M7"/>
    <mergeCell ref="N4:N7"/>
    <mergeCell ref="O4:O7"/>
    <mergeCell ref="R4:R7"/>
    <mergeCell ref="R157:R158"/>
    <mergeCell ref="B164:S164"/>
    <mergeCell ref="A166:S176"/>
    <mergeCell ref="P4:P7"/>
    <mergeCell ref="A4:A7"/>
    <mergeCell ref="C4:C7"/>
    <mergeCell ref="D4:D7"/>
    <mergeCell ref="F4:F7"/>
    <mergeCell ref="I4:I7"/>
    <mergeCell ref="J4:J7"/>
    <mergeCell ref="A160:P160"/>
    <mergeCell ref="Q4:Q7"/>
    <mergeCell ref="A157:G157"/>
    <mergeCell ref="H157:H158"/>
    <mergeCell ref="I157:I158"/>
    <mergeCell ref="J157:J158"/>
    <mergeCell ref="K157:K158"/>
  </mergeCells>
  <pageMargins left="0.7" right="0.7" top="0.75" bottom="0.7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0"/>
  <sheetViews>
    <sheetView workbookViewId="0">
      <selection activeCell="A2" sqref="A2"/>
    </sheetView>
  </sheetViews>
  <sheetFormatPr defaultRowHeight="15" x14ac:dyDescent="0.25"/>
  <cols>
    <col min="2" max="2" width="24.140625" customWidth="1"/>
  </cols>
  <sheetData>
    <row r="1" spans="1:19" x14ac:dyDescent="0.25">
      <c r="R1" t="s">
        <v>250</v>
      </c>
    </row>
    <row r="2" spans="1:19" ht="15.75" thickBot="1" x14ac:dyDescent="0.3">
      <c r="A2" s="51" t="s">
        <v>372</v>
      </c>
    </row>
    <row r="3" spans="1:19" ht="25.5" customHeight="1" x14ac:dyDescent="0.25">
      <c r="A3" s="54" t="s">
        <v>1</v>
      </c>
      <c r="B3" s="3" t="s">
        <v>2</v>
      </c>
      <c r="C3" s="54" t="s">
        <v>75</v>
      </c>
      <c r="D3" s="54" t="s">
        <v>76</v>
      </c>
      <c r="E3" s="3"/>
      <c r="F3" s="54" t="s">
        <v>385</v>
      </c>
      <c r="G3" s="7" t="s">
        <v>4</v>
      </c>
      <c r="H3" s="3" t="s">
        <v>6</v>
      </c>
      <c r="I3" s="54" t="s">
        <v>8</v>
      </c>
      <c r="J3" s="54" t="s">
        <v>71</v>
      </c>
      <c r="K3" s="54" t="s">
        <v>72</v>
      </c>
      <c r="L3" s="54" t="s">
        <v>68</v>
      </c>
      <c r="M3" s="54" t="s">
        <v>77</v>
      </c>
      <c r="N3" s="54" t="s">
        <v>78</v>
      </c>
      <c r="O3" s="54" t="s">
        <v>79</v>
      </c>
      <c r="P3" s="54" t="s">
        <v>69</v>
      </c>
      <c r="Q3" s="54" t="s">
        <v>73</v>
      </c>
      <c r="R3" s="54" t="s">
        <v>70</v>
      </c>
      <c r="S3" s="54" t="s">
        <v>232</v>
      </c>
    </row>
    <row r="4" spans="1:19" ht="24" x14ac:dyDescent="0.25">
      <c r="A4" s="55"/>
      <c r="B4" s="6" t="s">
        <v>3</v>
      </c>
      <c r="C4" s="55"/>
      <c r="D4" s="55"/>
      <c r="E4" s="6" t="s">
        <v>56</v>
      </c>
      <c r="F4" s="55"/>
      <c r="G4" s="6" t="s">
        <v>5</v>
      </c>
      <c r="H4" s="6" t="s">
        <v>7</v>
      </c>
      <c r="I4" s="55"/>
      <c r="J4" s="55"/>
      <c r="K4" s="55"/>
      <c r="L4" s="55"/>
      <c r="M4" s="55"/>
      <c r="N4" s="55"/>
      <c r="O4" s="55"/>
      <c r="P4" s="55"/>
      <c r="Q4" s="55"/>
      <c r="R4" s="55"/>
      <c r="S4" s="55"/>
    </row>
    <row r="5" spans="1:19" ht="48" x14ac:dyDescent="0.25">
      <c r="A5" s="55"/>
      <c r="B5" s="4"/>
      <c r="C5" s="55"/>
      <c r="D5" s="55"/>
      <c r="E5" s="4"/>
      <c r="F5" s="55"/>
      <c r="G5" s="6" t="s">
        <v>80</v>
      </c>
      <c r="H5" s="4"/>
      <c r="I5" s="55"/>
      <c r="J5" s="55"/>
      <c r="K5" s="55"/>
      <c r="L5" s="55"/>
      <c r="M5" s="55"/>
      <c r="N5" s="55"/>
      <c r="O5" s="55"/>
      <c r="P5" s="55"/>
      <c r="Q5" s="55"/>
      <c r="R5" s="55"/>
      <c r="S5" s="55"/>
    </row>
    <row r="6" spans="1:19" ht="15.75" thickBot="1" x14ac:dyDescent="0.3">
      <c r="A6" s="56"/>
      <c r="B6" s="5"/>
      <c r="C6" s="56"/>
      <c r="D6" s="56"/>
      <c r="E6" s="5"/>
      <c r="F6" s="56"/>
      <c r="G6" s="5"/>
      <c r="H6" s="5"/>
      <c r="I6" s="56"/>
      <c r="J6" s="56"/>
      <c r="K6" s="56"/>
      <c r="L6" s="56"/>
      <c r="M6" s="56"/>
      <c r="N6" s="56"/>
      <c r="O6" s="56"/>
      <c r="P6" s="56"/>
      <c r="Q6" s="56"/>
      <c r="R6" s="56"/>
      <c r="S6" s="56"/>
    </row>
    <row r="7" spans="1:19" ht="15.75" thickBot="1" x14ac:dyDescent="0.3">
      <c r="A7" s="8">
        <v>1</v>
      </c>
      <c r="B7" s="8">
        <v>2</v>
      </c>
      <c r="C7" s="8">
        <v>3</v>
      </c>
      <c r="D7" s="8">
        <v>4</v>
      </c>
      <c r="E7" s="8">
        <v>5</v>
      </c>
      <c r="F7" s="8">
        <v>6</v>
      </c>
      <c r="G7" s="8">
        <v>7</v>
      </c>
      <c r="H7" s="8">
        <v>8</v>
      </c>
      <c r="I7" s="8">
        <v>9</v>
      </c>
      <c r="J7" s="8">
        <v>10</v>
      </c>
      <c r="K7" s="8">
        <v>11</v>
      </c>
      <c r="L7" s="8">
        <v>12</v>
      </c>
      <c r="M7" s="8">
        <v>13</v>
      </c>
      <c r="N7" s="8">
        <v>14</v>
      </c>
      <c r="O7" s="8">
        <v>15</v>
      </c>
      <c r="P7" s="8">
        <v>16</v>
      </c>
      <c r="Q7" s="8">
        <v>17</v>
      </c>
      <c r="R7" s="8">
        <v>18</v>
      </c>
      <c r="S7" s="34">
        <v>19</v>
      </c>
    </row>
    <row r="8" spans="1:19" ht="310.5" customHeight="1" thickBot="1" x14ac:dyDescent="0.3">
      <c r="A8" s="9">
        <v>1</v>
      </c>
      <c r="B8" s="41" t="s">
        <v>235</v>
      </c>
      <c r="C8" s="42">
        <v>1500</v>
      </c>
      <c r="D8" s="28">
        <v>1500</v>
      </c>
      <c r="E8" s="9" t="s">
        <v>58</v>
      </c>
      <c r="F8" s="11"/>
      <c r="G8" s="22">
        <v>0</v>
      </c>
      <c r="H8" s="15">
        <f>D8*G8</f>
        <v>0</v>
      </c>
      <c r="I8" s="23">
        <v>0.23</v>
      </c>
      <c r="J8" s="16">
        <f t="shared" ref="J8:J21" si="0">H8*I8</f>
        <v>0</v>
      </c>
      <c r="K8" s="16">
        <f>H8+J8</f>
        <v>0</v>
      </c>
      <c r="L8" s="17">
        <f>C8*0.6</f>
        <v>900</v>
      </c>
      <c r="M8" s="32">
        <v>900</v>
      </c>
      <c r="N8" s="17">
        <f>C8*0.2</f>
        <v>300</v>
      </c>
      <c r="O8" s="32">
        <v>300</v>
      </c>
      <c r="P8" s="18">
        <f t="shared" ref="P8:P21" si="1">G8*O8</f>
        <v>0</v>
      </c>
      <c r="Q8" s="18">
        <f t="shared" ref="Q8:Q21" si="2">I8*P8</f>
        <v>0</v>
      </c>
      <c r="R8" s="18">
        <f t="shared" ref="R8:R21" si="3">P8+Q8</f>
        <v>0</v>
      </c>
      <c r="S8" s="17" t="s">
        <v>233</v>
      </c>
    </row>
    <row r="9" spans="1:19" ht="326.25" customHeight="1" thickBot="1" x14ac:dyDescent="0.3">
      <c r="A9" s="9">
        <v>2</v>
      </c>
      <c r="B9" s="41" t="s">
        <v>236</v>
      </c>
      <c r="C9" s="42">
        <v>1500</v>
      </c>
      <c r="D9" s="28">
        <v>1500</v>
      </c>
      <c r="E9" s="9" t="s">
        <v>58</v>
      </c>
      <c r="F9" s="11"/>
      <c r="G9" s="22">
        <v>0</v>
      </c>
      <c r="H9" s="15">
        <f>D9*G9</f>
        <v>0</v>
      </c>
      <c r="I9" s="23">
        <v>0.23</v>
      </c>
      <c r="J9" s="16">
        <f t="shared" si="0"/>
        <v>0</v>
      </c>
      <c r="K9" s="16">
        <f>H9+J9</f>
        <v>0</v>
      </c>
      <c r="L9" s="17">
        <f>C9*0.6</f>
        <v>900</v>
      </c>
      <c r="M9" s="32">
        <v>900</v>
      </c>
      <c r="N9" s="17">
        <f>C9*0.2</f>
        <v>300</v>
      </c>
      <c r="O9" s="32">
        <v>300</v>
      </c>
      <c r="P9" s="18">
        <f t="shared" si="1"/>
        <v>0</v>
      </c>
      <c r="Q9" s="18">
        <f t="shared" si="2"/>
        <v>0</v>
      </c>
      <c r="R9" s="18">
        <f t="shared" si="3"/>
        <v>0</v>
      </c>
      <c r="S9" s="17" t="s">
        <v>233</v>
      </c>
    </row>
    <row r="10" spans="1:19" ht="103.5" customHeight="1" thickBot="1" x14ac:dyDescent="0.3">
      <c r="A10" s="9">
        <v>3</v>
      </c>
      <c r="B10" s="41" t="s">
        <v>237</v>
      </c>
      <c r="C10" s="42">
        <v>150</v>
      </c>
      <c r="D10" s="28">
        <v>150</v>
      </c>
      <c r="E10" s="9" t="s">
        <v>58</v>
      </c>
      <c r="F10" s="11"/>
      <c r="G10" s="22">
        <v>0</v>
      </c>
      <c r="H10" s="15">
        <f t="shared" ref="H10:H21" si="4">D10*G10</f>
        <v>0</v>
      </c>
      <c r="I10" s="23">
        <v>0.08</v>
      </c>
      <c r="J10" s="16">
        <f t="shared" si="0"/>
        <v>0</v>
      </c>
      <c r="K10" s="16">
        <f t="shared" ref="K10:K21" si="5">H10+J10</f>
        <v>0</v>
      </c>
      <c r="L10" s="17">
        <f t="shared" ref="L10:L21" si="6">C10*0.6</f>
        <v>90</v>
      </c>
      <c r="M10" s="32">
        <v>90</v>
      </c>
      <c r="N10" s="17">
        <f t="shared" ref="N10:N21" si="7">C10*0.2</f>
        <v>30</v>
      </c>
      <c r="O10" s="32">
        <v>30</v>
      </c>
      <c r="P10" s="18">
        <f t="shared" si="1"/>
        <v>0</v>
      </c>
      <c r="Q10" s="18">
        <f t="shared" si="2"/>
        <v>0</v>
      </c>
      <c r="R10" s="18">
        <f t="shared" si="3"/>
        <v>0</v>
      </c>
      <c r="S10" s="17" t="s">
        <v>233</v>
      </c>
    </row>
    <row r="11" spans="1:19" ht="23.25" thickBot="1" x14ac:dyDescent="0.3">
      <c r="A11" s="9">
        <v>4</v>
      </c>
      <c r="B11" s="41" t="s">
        <v>238</v>
      </c>
      <c r="C11" s="42">
        <v>3000</v>
      </c>
      <c r="D11" s="28">
        <v>3000</v>
      </c>
      <c r="E11" s="9" t="s">
        <v>58</v>
      </c>
      <c r="F11" s="11"/>
      <c r="G11" s="22">
        <v>0</v>
      </c>
      <c r="H11" s="15">
        <f t="shared" si="4"/>
        <v>0</v>
      </c>
      <c r="I11" s="23">
        <v>0.08</v>
      </c>
      <c r="J11" s="16">
        <f t="shared" si="0"/>
        <v>0</v>
      </c>
      <c r="K11" s="16">
        <f t="shared" si="5"/>
        <v>0</v>
      </c>
      <c r="L11" s="17">
        <f t="shared" si="6"/>
        <v>1800</v>
      </c>
      <c r="M11" s="32">
        <v>1800</v>
      </c>
      <c r="N11" s="17">
        <f t="shared" si="7"/>
        <v>600</v>
      </c>
      <c r="O11" s="32">
        <v>600</v>
      </c>
      <c r="P11" s="18">
        <f t="shared" si="1"/>
        <v>0</v>
      </c>
      <c r="Q11" s="18">
        <f t="shared" si="2"/>
        <v>0</v>
      </c>
      <c r="R11" s="18">
        <f t="shared" si="3"/>
        <v>0</v>
      </c>
      <c r="S11" s="17" t="s">
        <v>233</v>
      </c>
    </row>
    <row r="12" spans="1:19" ht="321.75" customHeight="1" thickBot="1" x14ac:dyDescent="0.3">
      <c r="A12" s="9">
        <v>5</v>
      </c>
      <c r="B12" s="41" t="s">
        <v>239</v>
      </c>
      <c r="C12" s="42">
        <v>10</v>
      </c>
      <c r="D12" s="28">
        <v>10</v>
      </c>
      <c r="E12" s="9" t="s">
        <v>58</v>
      </c>
      <c r="F12" s="11"/>
      <c r="G12" s="22">
        <v>0</v>
      </c>
      <c r="H12" s="15">
        <f t="shared" si="4"/>
        <v>0</v>
      </c>
      <c r="I12" s="23">
        <v>0.08</v>
      </c>
      <c r="J12" s="16">
        <f t="shared" si="0"/>
        <v>0</v>
      </c>
      <c r="K12" s="16">
        <f t="shared" si="5"/>
        <v>0</v>
      </c>
      <c r="L12" s="17">
        <f t="shared" si="6"/>
        <v>6</v>
      </c>
      <c r="M12" s="32">
        <v>6</v>
      </c>
      <c r="N12" s="17">
        <f t="shared" si="7"/>
        <v>2</v>
      </c>
      <c r="O12" s="32">
        <v>2</v>
      </c>
      <c r="P12" s="18">
        <f t="shared" si="1"/>
        <v>0</v>
      </c>
      <c r="Q12" s="18">
        <f t="shared" si="2"/>
        <v>0</v>
      </c>
      <c r="R12" s="18">
        <f t="shared" si="3"/>
        <v>0</v>
      </c>
      <c r="S12" s="17"/>
    </row>
    <row r="13" spans="1:19" ht="23.25" thickBot="1" x14ac:dyDescent="0.3">
      <c r="A13" s="9">
        <v>6</v>
      </c>
      <c r="B13" s="41" t="s">
        <v>240</v>
      </c>
      <c r="C13" s="42">
        <v>20</v>
      </c>
      <c r="D13" s="28">
        <v>20</v>
      </c>
      <c r="E13" s="9" t="s">
        <v>58</v>
      </c>
      <c r="F13" s="11"/>
      <c r="G13" s="22">
        <v>0</v>
      </c>
      <c r="H13" s="15">
        <f t="shared" si="4"/>
        <v>0</v>
      </c>
      <c r="I13" s="23">
        <v>0.08</v>
      </c>
      <c r="J13" s="16">
        <f t="shared" si="0"/>
        <v>0</v>
      </c>
      <c r="K13" s="16">
        <f t="shared" si="5"/>
        <v>0</v>
      </c>
      <c r="L13" s="17">
        <f t="shared" si="6"/>
        <v>12</v>
      </c>
      <c r="M13" s="32">
        <v>12</v>
      </c>
      <c r="N13" s="17">
        <f t="shared" si="7"/>
        <v>4</v>
      </c>
      <c r="O13" s="32">
        <v>4</v>
      </c>
      <c r="P13" s="18">
        <f t="shared" si="1"/>
        <v>0</v>
      </c>
      <c r="Q13" s="18">
        <f t="shared" si="2"/>
        <v>0</v>
      </c>
      <c r="R13" s="18">
        <f t="shared" si="3"/>
        <v>0</v>
      </c>
      <c r="S13" s="17" t="s">
        <v>233</v>
      </c>
    </row>
    <row r="14" spans="1:19" ht="23.25" thickBot="1" x14ac:dyDescent="0.3">
      <c r="A14" s="9">
        <v>7</v>
      </c>
      <c r="B14" s="41" t="s">
        <v>241</v>
      </c>
      <c r="C14" s="42">
        <v>20</v>
      </c>
      <c r="D14" s="28">
        <v>20</v>
      </c>
      <c r="E14" s="9" t="s">
        <v>58</v>
      </c>
      <c r="F14" s="11"/>
      <c r="G14" s="22">
        <v>0</v>
      </c>
      <c r="H14" s="15">
        <f t="shared" si="4"/>
        <v>0</v>
      </c>
      <c r="I14" s="23">
        <v>0.08</v>
      </c>
      <c r="J14" s="16">
        <f t="shared" si="0"/>
        <v>0</v>
      </c>
      <c r="K14" s="16">
        <f t="shared" si="5"/>
        <v>0</v>
      </c>
      <c r="L14" s="17">
        <f t="shared" si="6"/>
        <v>12</v>
      </c>
      <c r="M14" s="32">
        <v>12</v>
      </c>
      <c r="N14" s="17">
        <f t="shared" si="7"/>
        <v>4</v>
      </c>
      <c r="O14" s="32">
        <v>4</v>
      </c>
      <c r="P14" s="18">
        <f t="shared" si="1"/>
        <v>0</v>
      </c>
      <c r="Q14" s="18">
        <f t="shared" si="2"/>
        <v>0</v>
      </c>
      <c r="R14" s="18">
        <f t="shared" si="3"/>
        <v>0</v>
      </c>
      <c r="S14" s="17" t="s">
        <v>233</v>
      </c>
    </row>
    <row r="15" spans="1:19" ht="23.25" thickBot="1" x14ac:dyDescent="0.3">
      <c r="A15" s="9">
        <v>8</v>
      </c>
      <c r="B15" s="41" t="s">
        <v>242</v>
      </c>
      <c r="C15" s="42">
        <v>100</v>
      </c>
      <c r="D15" s="28">
        <v>100</v>
      </c>
      <c r="E15" s="9" t="s">
        <v>58</v>
      </c>
      <c r="F15" s="11"/>
      <c r="G15" s="22">
        <v>0</v>
      </c>
      <c r="H15" s="15">
        <f t="shared" si="4"/>
        <v>0</v>
      </c>
      <c r="I15" s="23">
        <v>0.08</v>
      </c>
      <c r="J15" s="16">
        <f t="shared" si="0"/>
        <v>0</v>
      </c>
      <c r="K15" s="16">
        <f t="shared" si="5"/>
        <v>0</v>
      </c>
      <c r="L15" s="17">
        <f t="shared" si="6"/>
        <v>60</v>
      </c>
      <c r="M15" s="32">
        <v>60</v>
      </c>
      <c r="N15" s="17">
        <f t="shared" si="7"/>
        <v>20</v>
      </c>
      <c r="O15" s="32">
        <v>20</v>
      </c>
      <c r="P15" s="18">
        <f t="shared" si="1"/>
        <v>0</v>
      </c>
      <c r="Q15" s="18">
        <f t="shared" si="2"/>
        <v>0</v>
      </c>
      <c r="R15" s="18">
        <f t="shared" si="3"/>
        <v>0</v>
      </c>
      <c r="S15" s="17" t="s">
        <v>233</v>
      </c>
    </row>
    <row r="16" spans="1:19" ht="34.5" thickBot="1" x14ac:dyDescent="0.3">
      <c r="A16" s="9">
        <v>9</v>
      </c>
      <c r="B16" s="41" t="s">
        <v>243</v>
      </c>
      <c r="C16" s="42">
        <v>50</v>
      </c>
      <c r="D16" s="28">
        <v>50</v>
      </c>
      <c r="E16" s="9" t="s">
        <v>58</v>
      </c>
      <c r="F16" s="11"/>
      <c r="G16" s="22">
        <v>0</v>
      </c>
      <c r="H16" s="15">
        <f t="shared" si="4"/>
        <v>0</v>
      </c>
      <c r="I16" s="23">
        <v>0.08</v>
      </c>
      <c r="J16" s="16">
        <f t="shared" si="0"/>
        <v>0</v>
      </c>
      <c r="K16" s="16">
        <f t="shared" si="5"/>
        <v>0</v>
      </c>
      <c r="L16" s="17">
        <f t="shared" si="6"/>
        <v>30</v>
      </c>
      <c r="M16" s="32">
        <v>30</v>
      </c>
      <c r="N16" s="17">
        <f t="shared" si="7"/>
        <v>10</v>
      </c>
      <c r="O16" s="32">
        <v>10</v>
      </c>
      <c r="P16" s="18">
        <f t="shared" si="1"/>
        <v>0</v>
      </c>
      <c r="Q16" s="18">
        <f t="shared" si="2"/>
        <v>0</v>
      </c>
      <c r="R16" s="18">
        <f t="shared" si="3"/>
        <v>0</v>
      </c>
      <c r="S16" s="17" t="s">
        <v>233</v>
      </c>
    </row>
    <row r="17" spans="1:19" ht="84" customHeight="1" thickBot="1" x14ac:dyDescent="0.3">
      <c r="A17" s="9">
        <v>10</v>
      </c>
      <c r="B17" s="41" t="s">
        <v>244</v>
      </c>
      <c r="C17" s="42">
        <v>150</v>
      </c>
      <c r="D17" s="28">
        <v>150</v>
      </c>
      <c r="E17" s="9" t="s">
        <v>249</v>
      </c>
      <c r="F17" s="11"/>
      <c r="G17" s="22">
        <v>0</v>
      </c>
      <c r="H17" s="15">
        <f t="shared" si="4"/>
        <v>0</v>
      </c>
      <c r="I17" s="23">
        <v>0.08</v>
      </c>
      <c r="J17" s="16">
        <f t="shared" si="0"/>
        <v>0</v>
      </c>
      <c r="K17" s="16">
        <f t="shared" si="5"/>
        <v>0</v>
      </c>
      <c r="L17" s="17">
        <f t="shared" si="6"/>
        <v>90</v>
      </c>
      <c r="M17" s="32">
        <v>90</v>
      </c>
      <c r="N17" s="17">
        <f t="shared" si="7"/>
        <v>30</v>
      </c>
      <c r="O17" s="32">
        <v>30</v>
      </c>
      <c r="P17" s="18">
        <f t="shared" si="1"/>
        <v>0</v>
      </c>
      <c r="Q17" s="18">
        <f t="shared" si="2"/>
        <v>0</v>
      </c>
      <c r="R17" s="18">
        <f t="shared" si="3"/>
        <v>0</v>
      </c>
      <c r="S17" s="17" t="s">
        <v>233</v>
      </c>
    </row>
    <row r="18" spans="1:19" ht="197.25" customHeight="1" thickBot="1" x14ac:dyDescent="0.3">
      <c r="A18" s="9">
        <v>11</v>
      </c>
      <c r="B18" s="41" t="s">
        <v>245</v>
      </c>
      <c r="C18" s="42">
        <v>10</v>
      </c>
      <c r="D18" s="28">
        <v>10</v>
      </c>
      <c r="E18" s="9" t="s">
        <v>58</v>
      </c>
      <c r="F18" s="11"/>
      <c r="G18" s="22">
        <v>0</v>
      </c>
      <c r="H18" s="15">
        <f t="shared" si="4"/>
        <v>0</v>
      </c>
      <c r="I18" s="23">
        <v>0.08</v>
      </c>
      <c r="J18" s="16">
        <f t="shared" si="0"/>
        <v>0</v>
      </c>
      <c r="K18" s="16">
        <f t="shared" si="5"/>
        <v>0</v>
      </c>
      <c r="L18" s="17">
        <f t="shared" si="6"/>
        <v>6</v>
      </c>
      <c r="M18" s="32">
        <v>6</v>
      </c>
      <c r="N18" s="17">
        <f t="shared" si="7"/>
        <v>2</v>
      </c>
      <c r="O18" s="32">
        <v>2</v>
      </c>
      <c r="P18" s="18">
        <f t="shared" si="1"/>
        <v>0</v>
      </c>
      <c r="Q18" s="18">
        <f t="shared" si="2"/>
        <v>0</v>
      </c>
      <c r="R18" s="18">
        <f t="shared" si="3"/>
        <v>0</v>
      </c>
      <c r="S18" s="17" t="s">
        <v>233</v>
      </c>
    </row>
    <row r="19" spans="1:19" ht="23.25" thickBot="1" x14ac:dyDescent="0.3">
      <c r="A19" s="9">
        <v>12</v>
      </c>
      <c r="B19" s="41" t="s">
        <v>246</v>
      </c>
      <c r="C19" s="42">
        <v>70</v>
      </c>
      <c r="D19" s="28">
        <v>70</v>
      </c>
      <c r="E19" s="9" t="s">
        <v>58</v>
      </c>
      <c r="F19" s="11"/>
      <c r="G19" s="22">
        <v>0</v>
      </c>
      <c r="H19" s="15">
        <f t="shared" si="4"/>
        <v>0</v>
      </c>
      <c r="I19" s="23">
        <v>0.08</v>
      </c>
      <c r="J19" s="16">
        <f t="shared" si="0"/>
        <v>0</v>
      </c>
      <c r="K19" s="16">
        <f t="shared" si="5"/>
        <v>0</v>
      </c>
      <c r="L19" s="17">
        <f t="shared" si="6"/>
        <v>42</v>
      </c>
      <c r="M19" s="32">
        <v>42</v>
      </c>
      <c r="N19" s="17">
        <f t="shared" si="7"/>
        <v>14</v>
      </c>
      <c r="O19" s="32">
        <v>14</v>
      </c>
      <c r="P19" s="18">
        <f t="shared" si="1"/>
        <v>0</v>
      </c>
      <c r="Q19" s="18">
        <f t="shared" si="2"/>
        <v>0</v>
      </c>
      <c r="R19" s="18">
        <f t="shared" si="3"/>
        <v>0</v>
      </c>
      <c r="S19" s="17"/>
    </row>
    <row r="20" spans="1:19" ht="57" thickBot="1" x14ac:dyDescent="0.3">
      <c r="A20" s="9">
        <v>13</v>
      </c>
      <c r="B20" s="41" t="s">
        <v>247</v>
      </c>
      <c r="C20" s="42">
        <v>3</v>
      </c>
      <c r="D20" s="28">
        <v>3</v>
      </c>
      <c r="E20" s="9" t="s">
        <v>58</v>
      </c>
      <c r="F20" s="11"/>
      <c r="G20" s="22">
        <v>0</v>
      </c>
      <c r="H20" s="15">
        <f t="shared" si="4"/>
        <v>0</v>
      </c>
      <c r="I20" s="23">
        <v>0.08</v>
      </c>
      <c r="J20" s="16">
        <f t="shared" si="0"/>
        <v>0</v>
      </c>
      <c r="K20" s="16">
        <f t="shared" si="5"/>
        <v>0</v>
      </c>
      <c r="L20" s="17">
        <v>2</v>
      </c>
      <c r="M20" s="32">
        <v>2</v>
      </c>
      <c r="N20" s="17">
        <v>1</v>
      </c>
      <c r="O20" s="32">
        <v>1</v>
      </c>
      <c r="P20" s="18">
        <f t="shared" si="1"/>
        <v>0</v>
      </c>
      <c r="Q20" s="18">
        <f t="shared" si="2"/>
        <v>0</v>
      </c>
      <c r="R20" s="18">
        <f t="shared" si="3"/>
        <v>0</v>
      </c>
      <c r="S20" s="17"/>
    </row>
    <row r="21" spans="1:19" ht="45.75" thickBot="1" x14ac:dyDescent="0.3">
      <c r="A21" s="9">
        <v>14</v>
      </c>
      <c r="B21" s="41" t="s">
        <v>248</v>
      </c>
      <c r="C21" s="42">
        <v>50</v>
      </c>
      <c r="D21" s="28">
        <v>50</v>
      </c>
      <c r="E21" s="9" t="s">
        <v>58</v>
      </c>
      <c r="F21" s="11"/>
      <c r="G21" s="22">
        <v>0</v>
      </c>
      <c r="H21" s="15">
        <f t="shared" si="4"/>
        <v>0</v>
      </c>
      <c r="I21" s="23">
        <v>0.08</v>
      </c>
      <c r="J21" s="16">
        <f t="shared" si="0"/>
        <v>0</v>
      </c>
      <c r="K21" s="16">
        <f t="shared" si="5"/>
        <v>0</v>
      </c>
      <c r="L21" s="17">
        <f t="shared" si="6"/>
        <v>30</v>
      </c>
      <c r="M21" s="32">
        <v>30</v>
      </c>
      <c r="N21" s="17">
        <f t="shared" si="7"/>
        <v>10</v>
      </c>
      <c r="O21" s="32">
        <v>10</v>
      </c>
      <c r="P21" s="18">
        <f t="shared" si="1"/>
        <v>0</v>
      </c>
      <c r="Q21" s="18">
        <f t="shared" si="2"/>
        <v>0</v>
      </c>
      <c r="R21" s="18">
        <f t="shared" si="3"/>
        <v>0</v>
      </c>
      <c r="S21" s="17"/>
    </row>
    <row r="22" spans="1:19" x14ac:dyDescent="0.25">
      <c r="A22" s="57"/>
      <c r="B22" s="58"/>
      <c r="C22" s="58"/>
      <c r="D22" s="58"/>
      <c r="E22" s="58"/>
      <c r="F22" s="58"/>
      <c r="G22" s="59"/>
      <c r="H22" s="63">
        <f>SUM(H8:H21)</f>
        <v>0</v>
      </c>
      <c r="I22" s="65"/>
      <c r="J22" s="67"/>
      <c r="K22" s="69">
        <f>SUM(K8:K21)</f>
        <v>0</v>
      </c>
      <c r="L22" s="25"/>
      <c r="M22" s="71"/>
      <c r="N22" s="27"/>
      <c r="O22" s="71"/>
      <c r="P22" s="63">
        <f>SUM(P8:P21)</f>
        <v>0</v>
      </c>
      <c r="Q22" s="21"/>
      <c r="R22" s="63">
        <f>SUM(R8:R21)</f>
        <v>0</v>
      </c>
    </row>
    <row r="23" spans="1:19" ht="15.75" thickBot="1" x14ac:dyDescent="0.3">
      <c r="A23" s="60" t="s">
        <v>54</v>
      </c>
      <c r="B23" s="61"/>
      <c r="C23" s="61"/>
      <c r="D23" s="61"/>
      <c r="E23" s="61"/>
      <c r="F23" s="61"/>
      <c r="G23" s="62"/>
      <c r="H23" s="64"/>
      <c r="I23" s="66"/>
      <c r="J23" s="68"/>
      <c r="K23" s="70"/>
      <c r="L23" s="26"/>
      <c r="M23" s="72"/>
      <c r="N23" s="20"/>
      <c r="O23" s="72"/>
      <c r="P23" s="64"/>
      <c r="Q23" s="20"/>
      <c r="R23" s="64"/>
    </row>
    <row r="24" spans="1:19" x14ac:dyDescent="0.25">
      <c r="A24" s="13"/>
    </row>
    <row r="25" spans="1:19" x14ac:dyDescent="0.25">
      <c r="A25" s="53" t="s">
        <v>55</v>
      </c>
      <c r="B25" s="53"/>
      <c r="C25" s="53"/>
      <c r="D25" s="53"/>
      <c r="E25" s="53"/>
      <c r="F25" s="53"/>
      <c r="G25" s="53"/>
      <c r="H25" s="53"/>
      <c r="I25" s="53"/>
      <c r="J25" s="53"/>
      <c r="K25" s="53"/>
      <c r="L25" s="53"/>
      <c r="M25" s="53"/>
      <c r="N25" s="53"/>
      <c r="O25" s="53"/>
      <c r="P25" s="53"/>
      <c r="Q25" s="19"/>
    </row>
    <row r="28" spans="1:19" x14ac:dyDescent="0.25">
      <c r="A28" s="24"/>
      <c r="B28" t="s">
        <v>74</v>
      </c>
    </row>
    <row r="30" spans="1:19" ht="31.5" customHeight="1" x14ac:dyDescent="0.25">
      <c r="A30" s="33"/>
      <c r="B30" s="52" t="s">
        <v>210</v>
      </c>
      <c r="C30" s="52"/>
      <c r="D30" s="52"/>
      <c r="E30" s="52"/>
      <c r="F30" s="52"/>
      <c r="G30" s="52"/>
      <c r="H30" s="52"/>
      <c r="I30" s="52"/>
      <c r="J30" s="52"/>
      <c r="K30" s="52"/>
      <c r="L30" s="52"/>
      <c r="M30" s="52"/>
      <c r="N30" s="52"/>
      <c r="O30" s="52"/>
      <c r="P30" s="52"/>
      <c r="Q30" s="52"/>
      <c r="R30" s="52"/>
    </row>
  </sheetData>
  <mergeCells count="27">
    <mergeCell ref="J3:J6"/>
    <mergeCell ref="A3:A6"/>
    <mergeCell ref="C3:C6"/>
    <mergeCell ref="D3:D6"/>
    <mergeCell ref="F3:F6"/>
    <mergeCell ref="I3:I6"/>
    <mergeCell ref="L3:L6"/>
    <mergeCell ref="M3:M6"/>
    <mergeCell ref="N3:N6"/>
    <mergeCell ref="O3:O6"/>
    <mergeCell ref="P3:P6"/>
    <mergeCell ref="R22:R23"/>
    <mergeCell ref="A23:G23"/>
    <mergeCell ref="A25:P25"/>
    <mergeCell ref="B30:R30"/>
    <mergeCell ref="S3:S6"/>
    <mergeCell ref="Q3:Q6"/>
    <mergeCell ref="R3:R6"/>
    <mergeCell ref="A22:G22"/>
    <mergeCell ref="H22:H23"/>
    <mergeCell ref="I22:I23"/>
    <mergeCell ref="J22:J23"/>
    <mergeCell ref="K22:K23"/>
    <mergeCell ref="M22:M23"/>
    <mergeCell ref="O22:O23"/>
    <mergeCell ref="P22:P23"/>
    <mergeCell ref="K3:K6"/>
  </mergeCells>
  <pageMargins left="0.7" right="0.7" top="0.75" bottom="0.75" header="0.3" footer="0.3"/>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62"/>
  <sheetViews>
    <sheetView workbookViewId="0">
      <selection activeCell="F2" sqref="F2:F5"/>
    </sheetView>
  </sheetViews>
  <sheetFormatPr defaultRowHeight="15" x14ac:dyDescent="0.25"/>
  <cols>
    <col min="2" max="2" width="33.7109375" customWidth="1"/>
  </cols>
  <sheetData>
    <row r="1" spans="1:19" ht="15.75" thickBot="1" x14ac:dyDescent="0.3">
      <c r="A1" s="51" t="s">
        <v>373</v>
      </c>
    </row>
    <row r="2" spans="1:19" ht="25.5" customHeight="1" x14ac:dyDescent="0.25">
      <c r="A2" s="54" t="s">
        <v>1</v>
      </c>
      <c r="B2" s="3" t="s">
        <v>2</v>
      </c>
      <c r="C2" s="54" t="s">
        <v>75</v>
      </c>
      <c r="D2" s="54" t="s">
        <v>76</v>
      </c>
      <c r="E2" s="3"/>
      <c r="F2" s="54" t="s">
        <v>385</v>
      </c>
      <c r="G2" s="7" t="s">
        <v>4</v>
      </c>
      <c r="H2" s="3" t="s">
        <v>6</v>
      </c>
      <c r="I2" s="54" t="s">
        <v>8</v>
      </c>
      <c r="J2" s="54" t="s">
        <v>71</v>
      </c>
      <c r="K2" s="54" t="s">
        <v>72</v>
      </c>
      <c r="L2" s="54" t="s">
        <v>68</v>
      </c>
      <c r="M2" s="54" t="s">
        <v>77</v>
      </c>
      <c r="N2" s="54" t="s">
        <v>78</v>
      </c>
      <c r="O2" s="54" t="s">
        <v>79</v>
      </c>
      <c r="P2" s="54" t="s">
        <v>69</v>
      </c>
      <c r="Q2" s="54" t="s">
        <v>73</v>
      </c>
      <c r="R2" s="54" t="s">
        <v>234</v>
      </c>
      <c r="S2" s="54" t="s">
        <v>232</v>
      </c>
    </row>
    <row r="3" spans="1:19" ht="24" x14ac:dyDescent="0.25">
      <c r="A3" s="55"/>
      <c r="B3" s="6" t="s">
        <v>3</v>
      </c>
      <c r="C3" s="55"/>
      <c r="D3" s="55"/>
      <c r="E3" s="6" t="s">
        <v>56</v>
      </c>
      <c r="F3" s="55"/>
      <c r="G3" s="6" t="s">
        <v>5</v>
      </c>
      <c r="H3" s="6" t="s">
        <v>7</v>
      </c>
      <c r="I3" s="55"/>
      <c r="J3" s="55"/>
      <c r="K3" s="55"/>
      <c r="L3" s="55"/>
      <c r="M3" s="55"/>
      <c r="N3" s="55"/>
      <c r="O3" s="55"/>
      <c r="P3" s="55"/>
      <c r="Q3" s="55"/>
      <c r="R3" s="55"/>
      <c r="S3" s="55"/>
    </row>
    <row r="4" spans="1:19" ht="48" x14ac:dyDescent="0.25">
      <c r="A4" s="55"/>
      <c r="B4" s="4"/>
      <c r="C4" s="55"/>
      <c r="D4" s="55"/>
      <c r="E4" s="4"/>
      <c r="F4" s="55"/>
      <c r="G4" s="6" t="s">
        <v>80</v>
      </c>
      <c r="H4" s="4"/>
      <c r="I4" s="55"/>
      <c r="J4" s="55"/>
      <c r="K4" s="55"/>
      <c r="L4" s="55"/>
      <c r="M4" s="55"/>
      <c r="N4" s="55"/>
      <c r="O4" s="55"/>
      <c r="P4" s="55"/>
      <c r="Q4" s="55"/>
      <c r="R4" s="55"/>
      <c r="S4" s="55"/>
    </row>
    <row r="5" spans="1:19" ht="15.75" thickBot="1" x14ac:dyDescent="0.3">
      <c r="A5" s="56"/>
      <c r="B5" s="5"/>
      <c r="C5" s="56"/>
      <c r="D5" s="56"/>
      <c r="E5" s="5"/>
      <c r="F5" s="56"/>
      <c r="G5" s="5"/>
      <c r="H5" s="5"/>
      <c r="I5" s="56"/>
      <c r="J5" s="56"/>
      <c r="K5" s="56"/>
      <c r="L5" s="56"/>
      <c r="M5" s="56"/>
      <c r="N5" s="56"/>
      <c r="O5" s="56"/>
      <c r="P5" s="56"/>
      <c r="Q5" s="56"/>
      <c r="R5" s="56"/>
      <c r="S5" s="56"/>
    </row>
    <row r="6" spans="1:19" ht="15.75" thickBot="1" x14ac:dyDescent="0.3">
      <c r="A6" s="8">
        <v>1</v>
      </c>
      <c r="B6" s="8">
        <v>2</v>
      </c>
      <c r="C6" s="8">
        <v>3</v>
      </c>
      <c r="D6" s="8">
        <v>4</v>
      </c>
      <c r="E6" s="8">
        <v>5</v>
      </c>
      <c r="F6" s="8">
        <v>6</v>
      </c>
      <c r="G6" s="8">
        <v>7</v>
      </c>
      <c r="H6" s="8">
        <v>8</v>
      </c>
      <c r="I6" s="8">
        <v>9</v>
      </c>
      <c r="J6" s="8">
        <v>10</v>
      </c>
      <c r="K6" s="8">
        <v>11</v>
      </c>
      <c r="L6" s="8">
        <v>12</v>
      </c>
      <c r="M6" s="8">
        <v>13</v>
      </c>
      <c r="N6" s="8">
        <v>14</v>
      </c>
      <c r="O6" s="8">
        <v>15</v>
      </c>
      <c r="P6" s="8">
        <v>16</v>
      </c>
      <c r="Q6" s="8">
        <v>17</v>
      </c>
      <c r="R6" s="6">
        <v>18</v>
      </c>
      <c r="S6" s="6">
        <v>19</v>
      </c>
    </row>
    <row r="7" spans="1:19" ht="62.25" customHeight="1" thickBot="1" x14ac:dyDescent="0.3">
      <c r="A7" s="9" t="s">
        <v>9</v>
      </c>
      <c r="B7" s="10" t="s">
        <v>251</v>
      </c>
      <c r="C7" s="10">
        <v>40</v>
      </c>
      <c r="D7" s="31">
        <v>40</v>
      </c>
      <c r="E7" s="9" t="s">
        <v>60</v>
      </c>
      <c r="F7" s="11"/>
      <c r="G7" s="22">
        <v>0</v>
      </c>
      <c r="H7" s="15">
        <f>D7*G7</f>
        <v>0</v>
      </c>
      <c r="I7" s="23">
        <v>0.23</v>
      </c>
      <c r="J7" s="16">
        <f t="shared" ref="J7:J31" si="0">H7*I7</f>
        <v>0</v>
      </c>
      <c r="K7" s="16">
        <f>H7+J7</f>
        <v>0</v>
      </c>
      <c r="L7" s="17">
        <f>C7*0.6</f>
        <v>24</v>
      </c>
      <c r="M7" s="32">
        <v>24</v>
      </c>
      <c r="N7" s="17">
        <f>C7*0.2</f>
        <v>8</v>
      </c>
      <c r="O7" s="32">
        <v>8</v>
      </c>
      <c r="P7" s="18">
        <f t="shared" ref="P7:P32" si="1">G7*O7</f>
        <v>0</v>
      </c>
      <c r="Q7" s="18">
        <f t="shared" ref="Q7:Q32" si="2">I7*P7</f>
        <v>0</v>
      </c>
      <c r="R7" s="18">
        <f>P7+Q7</f>
        <v>0</v>
      </c>
      <c r="S7" s="17" t="s">
        <v>233</v>
      </c>
    </row>
    <row r="8" spans="1:19" ht="58.5" customHeight="1" thickBot="1" x14ac:dyDescent="0.3">
      <c r="A8" s="9" t="s">
        <v>11</v>
      </c>
      <c r="B8" s="10" t="s">
        <v>290</v>
      </c>
      <c r="C8" s="10">
        <v>100</v>
      </c>
      <c r="D8" s="31">
        <v>100</v>
      </c>
      <c r="E8" s="9" t="s">
        <v>58</v>
      </c>
      <c r="F8" s="11"/>
      <c r="G8" s="22">
        <v>0</v>
      </c>
      <c r="H8" s="15">
        <f>D8*G8</f>
        <v>0</v>
      </c>
      <c r="I8" s="23">
        <v>0.23</v>
      </c>
      <c r="J8" s="16">
        <f t="shared" si="0"/>
        <v>0</v>
      </c>
      <c r="K8" s="16">
        <f>H8+J8</f>
        <v>0</v>
      </c>
      <c r="L8" s="17">
        <f>C8*0.6</f>
        <v>60</v>
      </c>
      <c r="M8" s="32">
        <v>60</v>
      </c>
      <c r="N8" s="17">
        <f>C8*0.2</f>
        <v>20</v>
      </c>
      <c r="O8" s="32">
        <v>20</v>
      </c>
      <c r="P8" s="18">
        <f t="shared" si="1"/>
        <v>0</v>
      </c>
      <c r="Q8" s="18">
        <f t="shared" si="2"/>
        <v>0</v>
      </c>
      <c r="R8" s="18">
        <f>P8+Q8</f>
        <v>0</v>
      </c>
      <c r="S8" s="17" t="s">
        <v>233</v>
      </c>
    </row>
    <row r="9" spans="1:19" ht="60.75" customHeight="1" thickBot="1" x14ac:dyDescent="0.3">
      <c r="A9" s="9" t="s">
        <v>13</v>
      </c>
      <c r="B9" s="10" t="s">
        <v>252</v>
      </c>
      <c r="C9" s="10">
        <v>260</v>
      </c>
      <c r="D9" s="31">
        <v>260</v>
      </c>
      <c r="E9" s="9" t="s">
        <v>60</v>
      </c>
      <c r="F9" s="11"/>
      <c r="G9" s="22">
        <v>0</v>
      </c>
      <c r="H9" s="15">
        <f t="shared" ref="H9:H30" si="3">D9*G9</f>
        <v>0</v>
      </c>
      <c r="I9" s="23">
        <v>0.08</v>
      </c>
      <c r="J9" s="16">
        <f t="shared" si="0"/>
        <v>0</v>
      </c>
      <c r="K9" s="16">
        <f t="shared" ref="K9:K53" si="4">H9+J9</f>
        <v>0</v>
      </c>
      <c r="L9" s="17">
        <f>C9*0.6</f>
        <v>156</v>
      </c>
      <c r="M9" s="32">
        <v>156</v>
      </c>
      <c r="N9" s="17">
        <f t="shared" ref="N9:N52" si="5">C9*0.2</f>
        <v>52</v>
      </c>
      <c r="O9" s="32">
        <v>52</v>
      </c>
      <c r="P9" s="18">
        <f t="shared" si="1"/>
        <v>0</v>
      </c>
      <c r="Q9" s="18">
        <f t="shared" si="2"/>
        <v>0</v>
      </c>
      <c r="R9" s="18">
        <f t="shared" ref="R9:R53" si="6">P9+Q9</f>
        <v>0</v>
      </c>
      <c r="S9" s="17"/>
    </row>
    <row r="10" spans="1:19" ht="69" customHeight="1" thickBot="1" x14ac:dyDescent="0.3">
      <c r="A10" s="9" t="s">
        <v>15</v>
      </c>
      <c r="B10" s="10" t="s">
        <v>253</v>
      </c>
      <c r="C10" s="10">
        <v>1200</v>
      </c>
      <c r="D10" s="31">
        <v>1200</v>
      </c>
      <c r="E10" s="9" t="s">
        <v>60</v>
      </c>
      <c r="F10" s="11"/>
      <c r="G10" s="22">
        <v>0</v>
      </c>
      <c r="H10" s="15">
        <f t="shared" si="3"/>
        <v>0</v>
      </c>
      <c r="I10" s="23">
        <v>0.08</v>
      </c>
      <c r="J10" s="16">
        <f t="shared" si="0"/>
        <v>0</v>
      </c>
      <c r="K10" s="16">
        <f t="shared" si="4"/>
        <v>0</v>
      </c>
      <c r="L10" s="17">
        <f t="shared" ref="L10:L53" si="7">C10*0.6</f>
        <v>720</v>
      </c>
      <c r="M10" s="32">
        <v>720</v>
      </c>
      <c r="N10" s="17">
        <f t="shared" si="5"/>
        <v>240</v>
      </c>
      <c r="O10" s="32">
        <v>240</v>
      </c>
      <c r="P10" s="18">
        <f t="shared" si="1"/>
        <v>0</v>
      </c>
      <c r="Q10" s="18">
        <f t="shared" si="2"/>
        <v>0</v>
      </c>
      <c r="R10" s="18">
        <f t="shared" si="6"/>
        <v>0</v>
      </c>
      <c r="S10" s="17"/>
    </row>
    <row r="11" spans="1:19" ht="58.5" customHeight="1" thickBot="1" x14ac:dyDescent="0.3">
      <c r="A11" s="9" t="s">
        <v>17</v>
      </c>
      <c r="B11" s="10" t="s">
        <v>254</v>
      </c>
      <c r="C11" s="10">
        <v>32</v>
      </c>
      <c r="D11" s="31">
        <v>32</v>
      </c>
      <c r="E11" s="9" t="s">
        <v>60</v>
      </c>
      <c r="F11" s="11"/>
      <c r="G11" s="22">
        <v>0</v>
      </c>
      <c r="H11" s="15">
        <f t="shared" si="3"/>
        <v>0</v>
      </c>
      <c r="I11" s="23">
        <v>0.08</v>
      </c>
      <c r="J11" s="16">
        <f t="shared" si="0"/>
        <v>0</v>
      </c>
      <c r="K11" s="16">
        <f t="shared" si="4"/>
        <v>0</v>
      </c>
      <c r="L11" s="17">
        <v>20</v>
      </c>
      <c r="M11" s="32">
        <v>20</v>
      </c>
      <c r="N11" s="17">
        <v>6</v>
      </c>
      <c r="O11" s="32">
        <v>6</v>
      </c>
      <c r="P11" s="18">
        <f t="shared" si="1"/>
        <v>0</v>
      </c>
      <c r="Q11" s="18">
        <f t="shared" si="2"/>
        <v>0</v>
      </c>
      <c r="R11" s="18">
        <f t="shared" si="6"/>
        <v>0</v>
      </c>
      <c r="S11" s="17" t="s">
        <v>233</v>
      </c>
    </row>
    <row r="12" spans="1:19" ht="61.5" customHeight="1" thickBot="1" x14ac:dyDescent="0.3">
      <c r="A12" s="9" t="s">
        <v>19</v>
      </c>
      <c r="B12" s="10" t="s">
        <v>255</v>
      </c>
      <c r="C12" s="10">
        <v>2550</v>
      </c>
      <c r="D12" s="31">
        <v>2550</v>
      </c>
      <c r="E12" s="9" t="s">
        <v>58</v>
      </c>
      <c r="F12" s="11"/>
      <c r="G12" s="22">
        <v>0</v>
      </c>
      <c r="H12" s="15">
        <f t="shared" si="3"/>
        <v>0</v>
      </c>
      <c r="I12" s="23">
        <v>0.08</v>
      </c>
      <c r="J12" s="16">
        <f t="shared" si="0"/>
        <v>0</v>
      </c>
      <c r="K12" s="16">
        <f t="shared" si="4"/>
        <v>0</v>
      </c>
      <c r="L12" s="17">
        <v>1200</v>
      </c>
      <c r="M12" s="32">
        <v>1200</v>
      </c>
      <c r="N12" s="17">
        <v>750</v>
      </c>
      <c r="O12" s="32">
        <v>750</v>
      </c>
      <c r="P12" s="18">
        <f t="shared" si="1"/>
        <v>0</v>
      </c>
      <c r="Q12" s="18">
        <f t="shared" si="2"/>
        <v>0</v>
      </c>
      <c r="R12" s="18">
        <f t="shared" si="6"/>
        <v>0</v>
      </c>
      <c r="S12" s="17"/>
    </row>
    <row r="13" spans="1:19" ht="72.75" customHeight="1" thickBot="1" x14ac:dyDescent="0.3">
      <c r="A13" s="9" t="s">
        <v>21</v>
      </c>
      <c r="B13" s="10" t="s">
        <v>256</v>
      </c>
      <c r="C13" s="10">
        <v>200</v>
      </c>
      <c r="D13" s="31">
        <v>200</v>
      </c>
      <c r="E13" s="9" t="s">
        <v>58</v>
      </c>
      <c r="F13" s="11"/>
      <c r="G13" s="22">
        <v>0</v>
      </c>
      <c r="H13" s="15">
        <f t="shared" si="3"/>
        <v>0</v>
      </c>
      <c r="I13" s="23">
        <v>0.08</v>
      </c>
      <c r="J13" s="16">
        <f t="shared" si="0"/>
        <v>0</v>
      </c>
      <c r="K13" s="16">
        <f t="shared" si="4"/>
        <v>0</v>
      </c>
      <c r="L13" s="17">
        <f t="shared" si="7"/>
        <v>120</v>
      </c>
      <c r="M13" s="32">
        <v>120</v>
      </c>
      <c r="N13" s="17">
        <f t="shared" si="5"/>
        <v>40</v>
      </c>
      <c r="O13" s="32">
        <v>40</v>
      </c>
      <c r="P13" s="18">
        <f t="shared" si="1"/>
        <v>0</v>
      </c>
      <c r="Q13" s="18">
        <f t="shared" si="2"/>
        <v>0</v>
      </c>
      <c r="R13" s="18">
        <f t="shared" si="6"/>
        <v>0</v>
      </c>
      <c r="S13" s="17"/>
    </row>
    <row r="14" spans="1:19" ht="77.25" customHeight="1" thickBot="1" x14ac:dyDescent="0.3">
      <c r="A14" s="9" t="s">
        <v>23</v>
      </c>
      <c r="B14" s="10" t="s">
        <v>257</v>
      </c>
      <c r="C14" s="10">
        <v>20</v>
      </c>
      <c r="D14" s="31">
        <v>20</v>
      </c>
      <c r="E14" s="9" t="s">
        <v>58</v>
      </c>
      <c r="F14" s="11"/>
      <c r="G14" s="22">
        <v>0</v>
      </c>
      <c r="H14" s="15">
        <f t="shared" si="3"/>
        <v>0</v>
      </c>
      <c r="I14" s="23">
        <v>0.08</v>
      </c>
      <c r="J14" s="16">
        <f t="shared" si="0"/>
        <v>0</v>
      </c>
      <c r="K14" s="16">
        <f t="shared" si="4"/>
        <v>0</v>
      </c>
      <c r="L14" s="17">
        <v>10</v>
      </c>
      <c r="M14" s="32">
        <v>10</v>
      </c>
      <c r="N14" s="17">
        <v>5</v>
      </c>
      <c r="O14" s="32">
        <v>5</v>
      </c>
      <c r="P14" s="18">
        <f t="shared" si="1"/>
        <v>0</v>
      </c>
      <c r="Q14" s="18">
        <f t="shared" si="2"/>
        <v>0</v>
      </c>
      <c r="R14" s="18">
        <f t="shared" si="6"/>
        <v>0</v>
      </c>
      <c r="S14" s="17"/>
    </row>
    <row r="15" spans="1:19" ht="122.25" customHeight="1" thickBot="1" x14ac:dyDescent="0.3">
      <c r="A15" s="9" t="s">
        <v>25</v>
      </c>
      <c r="B15" s="10" t="s">
        <v>291</v>
      </c>
      <c r="C15" s="10">
        <v>70</v>
      </c>
      <c r="D15" s="31">
        <v>70</v>
      </c>
      <c r="E15" s="9" t="s">
        <v>60</v>
      </c>
      <c r="F15" s="11"/>
      <c r="G15" s="22">
        <v>0</v>
      </c>
      <c r="H15" s="15">
        <f t="shared" si="3"/>
        <v>0</v>
      </c>
      <c r="I15" s="23">
        <v>0.08</v>
      </c>
      <c r="J15" s="16">
        <f t="shared" si="0"/>
        <v>0</v>
      </c>
      <c r="K15" s="16">
        <f t="shared" si="4"/>
        <v>0</v>
      </c>
      <c r="L15" s="17">
        <f t="shared" si="7"/>
        <v>42</v>
      </c>
      <c r="M15" s="32">
        <v>42</v>
      </c>
      <c r="N15" s="17">
        <f t="shared" si="5"/>
        <v>14</v>
      </c>
      <c r="O15" s="32">
        <v>14</v>
      </c>
      <c r="P15" s="18">
        <f t="shared" si="1"/>
        <v>0</v>
      </c>
      <c r="Q15" s="18">
        <f t="shared" si="2"/>
        <v>0</v>
      </c>
      <c r="R15" s="18">
        <f t="shared" si="6"/>
        <v>0</v>
      </c>
      <c r="S15" s="17"/>
    </row>
    <row r="16" spans="1:19" ht="26.25" thickBot="1" x14ac:dyDescent="0.3">
      <c r="A16" s="9" t="s">
        <v>27</v>
      </c>
      <c r="B16" s="10" t="s">
        <v>258</v>
      </c>
      <c r="C16" s="10">
        <v>30</v>
      </c>
      <c r="D16" s="31">
        <v>30</v>
      </c>
      <c r="E16" s="9" t="s">
        <v>60</v>
      </c>
      <c r="F16" s="11"/>
      <c r="G16" s="22">
        <v>0</v>
      </c>
      <c r="H16" s="15">
        <f t="shared" si="3"/>
        <v>0</v>
      </c>
      <c r="I16" s="23">
        <v>0.08</v>
      </c>
      <c r="J16" s="16">
        <f t="shared" si="0"/>
        <v>0</v>
      </c>
      <c r="K16" s="16">
        <f t="shared" si="4"/>
        <v>0</v>
      </c>
      <c r="L16" s="17">
        <f t="shared" si="7"/>
        <v>18</v>
      </c>
      <c r="M16" s="32">
        <v>18</v>
      </c>
      <c r="N16" s="17">
        <f t="shared" si="5"/>
        <v>6</v>
      </c>
      <c r="O16" s="32">
        <v>6</v>
      </c>
      <c r="P16" s="18">
        <f t="shared" si="1"/>
        <v>0</v>
      </c>
      <c r="Q16" s="18">
        <f t="shared" si="2"/>
        <v>0</v>
      </c>
      <c r="R16" s="18">
        <f t="shared" si="6"/>
        <v>0</v>
      </c>
      <c r="S16" s="17"/>
    </row>
    <row r="17" spans="1:19" ht="42.75" customHeight="1" thickBot="1" x14ac:dyDescent="0.3">
      <c r="A17" s="9" t="s">
        <v>29</v>
      </c>
      <c r="B17" s="10" t="s">
        <v>259</v>
      </c>
      <c r="C17" s="10">
        <v>16</v>
      </c>
      <c r="D17" s="31">
        <v>16</v>
      </c>
      <c r="E17" s="9" t="s">
        <v>60</v>
      </c>
      <c r="F17" s="11"/>
      <c r="G17" s="22">
        <v>0</v>
      </c>
      <c r="H17" s="15">
        <f t="shared" si="3"/>
        <v>0</v>
      </c>
      <c r="I17" s="23">
        <v>0.08</v>
      </c>
      <c r="J17" s="16">
        <f t="shared" si="0"/>
        <v>0</v>
      </c>
      <c r="K17" s="16">
        <f t="shared" si="4"/>
        <v>0</v>
      </c>
      <c r="L17" s="17">
        <v>2</v>
      </c>
      <c r="M17" s="32">
        <v>2</v>
      </c>
      <c r="N17" s="17">
        <v>1</v>
      </c>
      <c r="O17" s="32">
        <v>1</v>
      </c>
      <c r="P17" s="18">
        <f t="shared" si="1"/>
        <v>0</v>
      </c>
      <c r="Q17" s="18">
        <f t="shared" si="2"/>
        <v>0</v>
      </c>
      <c r="R17" s="18">
        <f t="shared" si="6"/>
        <v>0</v>
      </c>
      <c r="S17" s="17"/>
    </row>
    <row r="18" spans="1:19" ht="69.75" customHeight="1" thickBot="1" x14ac:dyDescent="0.3">
      <c r="A18" s="9" t="s">
        <v>31</v>
      </c>
      <c r="B18" s="10" t="s">
        <v>260</v>
      </c>
      <c r="C18" s="10">
        <v>10</v>
      </c>
      <c r="D18" s="31">
        <v>10</v>
      </c>
      <c r="E18" s="9" t="s">
        <v>60</v>
      </c>
      <c r="F18" s="11"/>
      <c r="G18" s="22">
        <v>0</v>
      </c>
      <c r="H18" s="15">
        <f t="shared" si="3"/>
        <v>0</v>
      </c>
      <c r="I18" s="23">
        <v>0.08</v>
      </c>
      <c r="J18" s="16">
        <f t="shared" si="0"/>
        <v>0</v>
      </c>
      <c r="K18" s="16">
        <f t="shared" si="4"/>
        <v>0</v>
      </c>
      <c r="L18" s="17">
        <f t="shared" si="7"/>
        <v>6</v>
      </c>
      <c r="M18" s="32">
        <v>6</v>
      </c>
      <c r="N18" s="17">
        <f t="shared" si="5"/>
        <v>2</v>
      </c>
      <c r="O18" s="32">
        <v>2</v>
      </c>
      <c r="P18" s="18">
        <f t="shared" si="1"/>
        <v>0</v>
      </c>
      <c r="Q18" s="18">
        <f t="shared" si="2"/>
        <v>0</v>
      </c>
      <c r="R18" s="18">
        <f t="shared" si="6"/>
        <v>0</v>
      </c>
      <c r="S18" s="17"/>
    </row>
    <row r="19" spans="1:19" ht="70.5" customHeight="1" thickBot="1" x14ac:dyDescent="0.3">
      <c r="A19" s="9" t="s">
        <v>33</v>
      </c>
      <c r="B19" s="10" t="s">
        <v>261</v>
      </c>
      <c r="C19" s="10">
        <v>34</v>
      </c>
      <c r="D19" s="31">
        <v>34</v>
      </c>
      <c r="E19" s="9" t="s">
        <v>60</v>
      </c>
      <c r="F19" s="11"/>
      <c r="G19" s="22">
        <v>0</v>
      </c>
      <c r="H19" s="15">
        <f t="shared" si="3"/>
        <v>0</v>
      </c>
      <c r="I19" s="23">
        <v>0.08</v>
      </c>
      <c r="J19" s="16">
        <f t="shared" si="0"/>
        <v>0</v>
      </c>
      <c r="K19" s="16">
        <f t="shared" si="4"/>
        <v>0</v>
      </c>
      <c r="L19" s="17">
        <v>21</v>
      </c>
      <c r="M19" s="32">
        <v>21</v>
      </c>
      <c r="N19" s="17">
        <v>7</v>
      </c>
      <c r="O19" s="32">
        <v>7</v>
      </c>
      <c r="P19" s="18">
        <f t="shared" si="1"/>
        <v>0</v>
      </c>
      <c r="Q19" s="18">
        <f t="shared" si="2"/>
        <v>0</v>
      </c>
      <c r="R19" s="18">
        <f t="shared" si="6"/>
        <v>0</v>
      </c>
      <c r="S19" s="17"/>
    </row>
    <row r="20" spans="1:19" ht="65.25" customHeight="1" thickBot="1" x14ac:dyDescent="0.3">
      <c r="A20" s="9" t="s">
        <v>35</v>
      </c>
      <c r="B20" s="10" t="s">
        <v>262</v>
      </c>
      <c r="C20" s="10">
        <v>60</v>
      </c>
      <c r="D20" s="31">
        <v>60</v>
      </c>
      <c r="E20" s="9" t="s">
        <v>60</v>
      </c>
      <c r="F20" s="11"/>
      <c r="G20" s="22">
        <v>0</v>
      </c>
      <c r="H20" s="15">
        <f t="shared" si="3"/>
        <v>0</v>
      </c>
      <c r="I20" s="23">
        <v>0.08</v>
      </c>
      <c r="J20" s="16">
        <f t="shared" si="0"/>
        <v>0</v>
      </c>
      <c r="K20" s="16">
        <f t="shared" si="4"/>
        <v>0</v>
      </c>
      <c r="L20" s="17">
        <f t="shared" si="7"/>
        <v>36</v>
      </c>
      <c r="M20" s="32">
        <v>36</v>
      </c>
      <c r="N20" s="17">
        <f t="shared" si="5"/>
        <v>12</v>
      </c>
      <c r="O20" s="32">
        <v>12</v>
      </c>
      <c r="P20" s="18">
        <f t="shared" si="1"/>
        <v>0</v>
      </c>
      <c r="Q20" s="18">
        <f t="shared" si="2"/>
        <v>0</v>
      </c>
      <c r="R20" s="18">
        <f t="shared" si="6"/>
        <v>0</v>
      </c>
      <c r="S20" s="17"/>
    </row>
    <row r="21" spans="1:19" ht="77.25" customHeight="1" thickBot="1" x14ac:dyDescent="0.3">
      <c r="A21" s="9" t="s">
        <v>37</v>
      </c>
      <c r="B21" s="10" t="s">
        <v>263</v>
      </c>
      <c r="C21" s="10">
        <v>20</v>
      </c>
      <c r="D21" s="31">
        <v>20</v>
      </c>
      <c r="E21" s="9" t="s">
        <v>60</v>
      </c>
      <c r="F21" s="11"/>
      <c r="G21" s="22">
        <v>0</v>
      </c>
      <c r="H21" s="15">
        <f t="shared" si="3"/>
        <v>0</v>
      </c>
      <c r="I21" s="23">
        <v>0.08</v>
      </c>
      <c r="J21" s="16">
        <f t="shared" si="0"/>
        <v>0</v>
      </c>
      <c r="K21" s="16">
        <f t="shared" si="4"/>
        <v>0</v>
      </c>
      <c r="L21" s="17">
        <f t="shared" si="7"/>
        <v>12</v>
      </c>
      <c r="M21" s="32">
        <v>12</v>
      </c>
      <c r="N21" s="17">
        <v>5</v>
      </c>
      <c r="O21" s="32">
        <v>5</v>
      </c>
      <c r="P21" s="18">
        <f t="shared" si="1"/>
        <v>0</v>
      </c>
      <c r="Q21" s="18">
        <f t="shared" si="2"/>
        <v>0</v>
      </c>
      <c r="R21" s="18">
        <f t="shared" si="6"/>
        <v>0</v>
      </c>
      <c r="S21" s="17"/>
    </row>
    <row r="22" spans="1:19" ht="56.25" customHeight="1" thickBot="1" x14ac:dyDescent="0.3">
      <c r="A22" s="9" t="s">
        <v>39</v>
      </c>
      <c r="B22" s="10" t="s">
        <v>264</v>
      </c>
      <c r="C22" s="10">
        <v>20</v>
      </c>
      <c r="D22" s="31">
        <v>20</v>
      </c>
      <c r="E22" s="9" t="s">
        <v>58</v>
      </c>
      <c r="F22" s="11"/>
      <c r="G22" s="22">
        <v>0</v>
      </c>
      <c r="H22" s="15">
        <f t="shared" si="3"/>
        <v>0</v>
      </c>
      <c r="I22" s="23">
        <v>0.08</v>
      </c>
      <c r="J22" s="16">
        <f t="shared" si="0"/>
        <v>0</v>
      </c>
      <c r="K22" s="16">
        <f t="shared" si="4"/>
        <v>0</v>
      </c>
      <c r="L22" s="17">
        <f t="shared" si="7"/>
        <v>12</v>
      </c>
      <c r="M22" s="32">
        <v>12</v>
      </c>
      <c r="N22" s="17">
        <f t="shared" si="5"/>
        <v>4</v>
      </c>
      <c r="O22" s="32">
        <v>4</v>
      </c>
      <c r="P22" s="18">
        <f t="shared" si="1"/>
        <v>0</v>
      </c>
      <c r="Q22" s="18">
        <f t="shared" si="2"/>
        <v>0</v>
      </c>
      <c r="R22" s="18">
        <f t="shared" si="6"/>
        <v>0</v>
      </c>
      <c r="S22" s="17" t="s">
        <v>233</v>
      </c>
    </row>
    <row r="23" spans="1:19" ht="84.75" customHeight="1" thickBot="1" x14ac:dyDescent="0.3">
      <c r="A23" s="9" t="s">
        <v>41</v>
      </c>
      <c r="B23" s="10" t="s">
        <v>265</v>
      </c>
      <c r="C23" s="10">
        <v>10</v>
      </c>
      <c r="D23" s="31">
        <v>10</v>
      </c>
      <c r="E23" s="9" t="s">
        <v>58</v>
      </c>
      <c r="F23" s="11"/>
      <c r="G23" s="22">
        <v>0</v>
      </c>
      <c r="H23" s="15">
        <f t="shared" si="3"/>
        <v>0</v>
      </c>
      <c r="I23" s="23">
        <v>0.08</v>
      </c>
      <c r="J23" s="16">
        <f t="shared" si="0"/>
        <v>0</v>
      </c>
      <c r="K23" s="16">
        <f t="shared" si="4"/>
        <v>0</v>
      </c>
      <c r="L23" s="17">
        <f t="shared" si="7"/>
        <v>6</v>
      </c>
      <c r="M23" s="32">
        <v>6</v>
      </c>
      <c r="N23" s="17">
        <f t="shared" si="5"/>
        <v>2</v>
      </c>
      <c r="O23" s="32">
        <v>2</v>
      </c>
      <c r="P23" s="18">
        <f t="shared" si="1"/>
        <v>0</v>
      </c>
      <c r="Q23" s="18">
        <f t="shared" si="2"/>
        <v>0</v>
      </c>
      <c r="R23" s="18">
        <f t="shared" si="6"/>
        <v>0</v>
      </c>
      <c r="S23" s="17"/>
    </row>
    <row r="24" spans="1:19" ht="49.5" customHeight="1" thickBot="1" x14ac:dyDescent="0.3">
      <c r="A24" s="9" t="s">
        <v>43</v>
      </c>
      <c r="B24" s="10" t="s">
        <v>266</v>
      </c>
      <c r="C24" s="10">
        <v>20</v>
      </c>
      <c r="D24" s="31">
        <v>20</v>
      </c>
      <c r="E24" s="9" t="s">
        <v>58</v>
      </c>
      <c r="F24" s="11"/>
      <c r="G24" s="22">
        <v>0</v>
      </c>
      <c r="H24" s="15">
        <f t="shared" si="3"/>
        <v>0</v>
      </c>
      <c r="I24" s="23">
        <v>0.08</v>
      </c>
      <c r="J24" s="16">
        <f t="shared" si="0"/>
        <v>0</v>
      </c>
      <c r="K24" s="16">
        <f t="shared" si="4"/>
        <v>0</v>
      </c>
      <c r="L24" s="17">
        <v>10</v>
      </c>
      <c r="M24" s="32">
        <v>10</v>
      </c>
      <c r="N24" s="17">
        <v>2</v>
      </c>
      <c r="O24" s="32">
        <v>2</v>
      </c>
      <c r="P24" s="18">
        <f t="shared" si="1"/>
        <v>0</v>
      </c>
      <c r="Q24" s="18">
        <f t="shared" si="2"/>
        <v>0</v>
      </c>
      <c r="R24" s="18">
        <f t="shared" si="6"/>
        <v>0</v>
      </c>
      <c r="S24" s="17"/>
    </row>
    <row r="25" spans="1:19" ht="48" customHeight="1" thickBot="1" x14ac:dyDescent="0.3">
      <c r="A25" s="9" t="s">
        <v>45</v>
      </c>
      <c r="B25" s="10" t="s">
        <v>267</v>
      </c>
      <c r="C25" s="10">
        <v>125</v>
      </c>
      <c r="D25" s="31">
        <v>125</v>
      </c>
      <c r="E25" s="9" t="s">
        <v>60</v>
      </c>
      <c r="F25" s="11"/>
      <c r="G25" s="22">
        <v>0</v>
      </c>
      <c r="H25" s="15">
        <f t="shared" si="3"/>
        <v>0</v>
      </c>
      <c r="I25" s="23">
        <v>0.08</v>
      </c>
      <c r="J25" s="16">
        <f t="shared" si="0"/>
        <v>0</v>
      </c>
      <c r="K25" s="16">
        <f t="shared" si="4"/>
        <v>0</v>
      </c>
      <c r="L25" s="17">
        <v>26</v>
      </c>
      <c r="M25" s="32">
        <v>26</v>
      </c>
      <c r="N25" s="17">
        <f t="shared" si="5"/>
        <v>25</v>
      </c>
      <c r="O25" s="32">
        <v>25</v>
      </c>
      <c r="P25" s="18">
        <f t="shared" si="1"/>
        <v>0</v>
      </c>
      <c r="Q25" s="18">
        <f t="shared" si="2"/>
        <v>0</v>
      </c>
      <c r="R25" s="18">
        <f t="shared" si="6"/>
        <v>0</v>
      </c>
      <c r="S25" s="17"/>
    </row>
    <row r="26" spans="1:19" ht="53.25" customHeight="1" thickBot="1" x14ac:dyDescent="0.3">
      <c r="A26" s="9">
        <v>20</v>
      </c>
      <c r="B26" s="10" t="s">
        <v>268</v>
      </c>
      <c r="C26" s="10">
        <v>42</v>
      </c>
      <c r="D26" s="31">
        <v>42</v>
      </c>
      <c r="E26" s="14" t="s">
        <v>60</v>
      </c>
      <c r="F26" s="12"/>
      <c r="G26" s="22">
        <v>0</v>
      </c>
      <c r="H26" s="15">
        <f t="shared" si="3"/>
        <v>0</v>
      </c>
      <c r="I26" s="23">
        <v>0.08</v>
      </c>
      <c r="J26" s="16">
        <f t="shared" si="0"/>
        <v>0</v>
      </c>
      <c r="K26" s="16">
        <f t="shared" si="4"/>
        <v>0</v>
      </c>
      <c r="L26" s="17">
        <v>25</v>
      </c>
      <c r="M26" s="32">
        <v>25</v>
      </c>
      <c r="N26" s="17">
        <v>8</v>
      </c>
      <c r="O26" s="32">
        <v>8</v>
      </c>
      <c r="P26" s="18">
        <f t="shared" si="1"/>
        <v>0</v>
      </c>
      <c r="Q26" s="18">
        <f t="shared" si="2"/>
        <v>0</v>
      </c>
      <c r="R26" s="18">
        <f t="shared" si="6"/>
        <v>0</v>
      </c>
      <c r="S26" s="17"/>
    </row>
    <row r="27" spans="1:19" ht="79.5" customHeight="1" thickBot="1" x14ac:dyDescent="0.3">
      <c r="A27" s="9">
        <v>21</v>
      </c>
      <c r="B27" s="10" t="s">
        <v>269</v>
      </c>
      <c r="C27" s="10">
        <v>10</v>
      </c>
      <c r="D27" s="31">
        <v>10</v>
      </c>
      <c r="E27" s="14" t="s">
        <v>58</v>
      </c>
      <c r="F27" s="12"/>
      <c r="G27" s="22">
        <v>0</v>
      </c>
      <c r="H27" s="15">
        <f t="shared" si="3"/>
        <v>0</v>
      </c>
      <c r="I27" s="23">
        <v>0.08</v>
      </c>
      <c r="J27" s="16">
        <f t="shared" si="0"/>
        <v>0</v>
      </c>
      <c r="K27" s="16">
        <f t="shared" si="4"/>
        <v>0</v>
      </c>
      <c r="L27" s="17">
        <f t="shared" si="7"/>
        <v>6</v>
      </c>
      <c r="M27" s="32">
        <v>6</v>
      </c>
      <c r="N27" s="17">
        <f t="shared" si="5"/>
        <v>2</v>
      </c>
      <c r="O27" s="32">
        <v>2</v>
      </c>
      <c r="P27" s="18">
        <f t="shared" si="1"/>
        <v>0</v>
      </c>
      <c r="Q27" s="18">
        <f t="shared" si="2"/>
        <v>0</v>
      </c>
      <c r="R27" s="18">
        <f t="shared" si="6"/>
        <v>0</v>
      </c>
      <c r="S27" s="17"/>
    </row>
    <row r="28" spans="1:19" ht="64.5" customHeight="1" thickBot="1" x14ac:dyDescent="0.3">
      <c r="A28" s="9">
        <v>22</v>
      </c>
      <c r="B28" s="10" t="s">
        <v>270</v>
      </c>
      <c r="C28" s="10">
        <v>96</v>
      </c>
      <c r="D28" s="31">
        <v>96</v>
      </c>
      <c r="E28" s="14" t="s">
        <v>60</v>
      </c>
      <c r="F28" s="12"/>
      <c r="G28" s="22">
        <v>0</v>
      </c>
      <c r="H28" s="15">
        <f t="shared" si="3"/>
        <v>0</v>
      </c>
      <c r="I28" s="23">
        <v>0.08</v>
      </c>
      <c r="J28" s="16">
        <f t="shared" si="0"/>
        <v>0</v>
      </c>
      <c r="K28" s="16">
        <f t="shared" si="4"/>
        <v>0</v>
      </c>
      <c r="L28" s="17">
        <v>58</v>
      </c>
      <c r="M28" s="32">
        <v>58</v>
      </c>
      <c r="N28" s="17">
        <v>20</v>
      </c>
      <c r="O28" s="32">
        <v>20</v>
      </c>
      <c r="P28" s="18">
        <f t="shared" si="1"/>
        <v>0</v>
      </c>
      <c r="Q28" s="18">
        <f t="shared" si="2"/>
        <v>0</v>
      </c>
      <c r="R28" s="18">
        <f t="shared" si="6"/>
        <v>0</v>
      </c>
      <c r="S28" s="17"/>
    </row>
    <row r="29" spans="1:19" ht="77.25" customHeight="1" thickBot="1" x14ac:dyDescent="0.3">
      <c r="A29" s="9">
        <v>23</v>
      </c>
      <c r="B29" s="10" t="s">
        <v>271</v>
      </c>
      <c r="C29" s="10">
        <v>110</v>
      </c>
      <c r="D29" s="31">
        <v>110</v>
      </c>
      <c r="E29" s="10" t="s">
        <v>60</v>
      </c>
      <c r="F29" s="11"/>
      <c r="G29" s="22">
        <v>0</v>
      </c>
      <c r="H29" s="15">
        <f t="shared" si="3"/>
        <v>0</v>
      </c>
      <c r="I29" s="23">
        <v>0.08</v>
      </c>
      <c r="J29" s="16">
        <f t="shared" si="0"/>
        <v>0</v>
      </c>
      <c r="K29" s="16">
        <f t="shared" si="4"/>
        <v>0</v>
      </c>
      <c r="L29" s="17">
        <f t="shared" si="7"/>
        <v>66</v>
      </c>
      <c r="M29" s="32">
        <v>66</v>
      </c>
      <c r="N29" s="17">
        <f t="shared" si="5"/>
        <v>22</v>
      </c>
      <c r="O29" s="32">
        <v>22</v>
      </c>
      <c r="P29" s="18">
        <f t="shared" si="1"/>
        <v>0</v>
      </c>
      <c r="Q29" s="18">
        <f t="shared" si="2"/>
        <v>0</v>
      </c>
      <c r="R29" s="18">
        <f t="shared" si="6"/>
        <v>0</v>
      </c>
      <c r="S29" s="17"/>
    </row>
    <row r="30" spans="1:19" ht="54" customHeight="1" thickBot="1" x14ac:dyDescent="0.3">
      <c r="A30" s="9">
        <v>24</v>
      </c>
      <c r="B30" s="10" t="s">
        <v>272</v>
      </c>
      <c r="C30" s="10">
        <v>18</v>
      </c>
      <c r="D30" s="31">
        <v>18</v>
      </c>
      <c r="E30" s="10" t="s">
        <v>60</v>
      </c>
      <c r="F30" s="11"/>
      <c r="G30" s="22">
        <v>0</v>
      </c>
      <c r="H30" s="15">
        <f t="shared" si="3"/>
        <v>0</v>
      </c>
      <c r="I30" s="23">
        <v>0.08</v>
      </c>
      <c r="J30" s="16">
        <f t="shared" si="0"/>
        <v>0</v>
      </c>
      <c r="K30" s="16">
        <f t="shared" si="4"/>
        <v>0</v>
      </c>
      <c r="L30" s="17">
        <v>11</v>
      </c>
      <c r="M30" s="32">
        <v>11</v>
      </c>
      <c r="N30" s="17">
        <v>4</v>
      </c>
      <c r="O30" s="32">
        <v>4</v>
      </c>
      <c r="P30" s="18">
        <f t="shared" si="1"/>
        <v>0</v>
      </c>
      <c r="Q30" s="18">
        <f t="shared" si="2"/>
        <v>0</v>
      </c>
      <c r="R30" s="18">
        <f t="shared" si="6"/>
        <v>0</v>
      </c>
      <c r="S30" s="17"/>
    </row>
    <row r="31" spans="1:19" ht="65.25" customHeight="1" thickBot="1" x14ac:dyDescent="0.3">
      <c r="A31" s="9">
        <v>25</v>
      </c>
      <c r="B31" s="10" t="s">
        <v>273</v>
      </c>
      <c r="C31" s="10">
        <v>15</v>
      </c>
      <c r="D31" s="31">
        <v>15</v>
      </c>
      <c r="E31" s="10" t="s">
        <v>60</v>
      </c>
      <c r="F31" s="11"/>
      <c r="G31" s="22">
        <v>0</v>
      </c>
      <c r="H31" s="15">
        <f>D31*G31</f>
        <v>0</v>
      </c>
      <c r="I31" s="23">
        <v>0.08</v>
      </c>
      <c r="J31" s="16">
        <f t="shared" si="0"/>
        <v>0</v>
      </c>
      <c r="K31" s="16">
        <f t="shared" si="4"/>
        <v>0</v>
      </c>
      <c r="L31" s="17">
        <f t="shared" si="7"/>
        <v>9</v>
      </c>
      <c r="M31" s="32">
        <v>9</v>
      </c>
      <c r="N31" s="17">
        <f t="shared" si="5"/>
        <v>3</v>
      </c>
      <c r="O31" s="32">
        <v>3</v>
      </c>
      <c r="P31" s="18">
        <f t="shared" si="1"/>
        <v>0</v>
      </c>
      <c r="Q31" s="18">
        <f t="shared" si="2"/>
        <v>0</v>
      </c>
      <c r="R31" s="18">
        <f t="shared" si="6"/>
        <v>0</v>
      </c>
      <c r="S31" s="17"/>
    </row>
    <row r="32" spans="1:19" ht="56.25" customHeight="1" thickBot="1" x14ac:dyDescent="0.3">
      <c r="A32" s="9">
        <v>26</v>
      </c>
      <c r="B32" s="10" t="s">
        <v>274</v>
      </c>
      <c r="C32" s="10">
        <v>2</v>
      </c>
      <c r="D32" s="31">
        <v>2</v>
      </c>
      <c r="E32" s="10" t="s">
        <v>60</v>
      </c>
      <c r="F32" s="11"/>
      <c r="G32" s="22">
        <v>0</v>
      </c>
      <c r="H32" s="15">
        <f>D32*G32</f>
        <v>0</v>
      </c>
      <c r="I32" s="23">
        <v>0.06</v>
      </c>
      <c r="J32" s="16">
        <f>H32*I32</f>
        <v>0</v>
      </c>
      <c r="K32" s="16">
        <f t="shared" si="4"/>
        <v>0</v>
      </c>
      <c r="L32" s="17">
        <v>1</v>
      </c>
      <c r="M32" s="32">
        <v>1</v>
      </c>
      <c r="N32" s="17">
        <v>1</v>
      </c>
      <c r="O32" s="32">
        <v>1</v>
      </c>
      <c r="P32" s="18">
        <f t="shared" si="1"/>
        <v>0</v>
      </c>
      <c r="Q32" s="18">
        <f t="shared" si="2"/>
        <v>0</v>
      </c>
      <c r="R32" s="18">
        <f t="shared" si="6"/>
        <v>0</v>
      </c>
      <c r="S32" s="17"/>
    </row>
    <row r="33" spans="1:19" ht="54.75" customHeight="1" thickBot="1" x14ac:dyDescent="0.3">
      <c r="A33" s="9">
        <v>27</v>
      </c>
      <c r="B33" s="10" t="s">
        <v>275</v>
      </c>
      <c r="C33" s="10">
        <v>70</v>
      </c>
      <c r="D33" s="31">
        <v>70</v>
      </c>
      <c r="E33" s="10" t="s">
        <v>60</v>
      </c>
      <c r="F33" s="11"/>
      <c r="G33" s="22">
        <v>0</v>
      </c>
      <c r="H33" s="15">
        <f t="shared" ref="H33:H53" si="8">D33*G33</f>
        <v>0</v>
      </c>
      <c r="I33" s="23">
        <v>0.05</v>
      </c>
      <c r="J33" s="16">
        <f t="shared" ref="J33:J53" si="9">H33*I33</f>
        <v>0</v>
      </c>
      <c r="K33" s="16">
        <f t="shared" si="4"/>
        <v>0</v>
      </c>
      <c r="L33" s="17">
        <f t="shared" si="7"/>
        <v>42</v>
      </c>
      <c r="M33" s="32">
        <v>42</v>
      </c>
      <c r="N33" s="17">
        <f t="shared" si="5"/>
        <v>14</v>
      </c>
      <c r="O33" s="32">
        <v>14</v>
      </c>
      <c r="P33" s="18">
        <f>O33*G33</f>
        <v>0</v>
      </c>
      <c r="Q33" s="18">
        <f>I33*P33</f>
        <v>0</v>
      </c>
      <c r="R33" s="18">
        <f t="shared" si="6"/>
        <v>0</v>
      </c>
      <c r="S33" s="17"/>
    </row>
    <row r="34" spans="1:19" ht="57" customHeight="1" thickBot="1" x14ac:dyDescent="0.3">
      <c r="A34" s="9">
        <v>28</v>
      </c>
      <c r="B34" s="10" t="s">
        <v>276</v>
      </c>
      <c r="C34" s="10">
        <v>25</v>
      </c>
      <c r="D34" s="31">
        <v>25</v>
      </c>
      <c r="E34" s="10" t="s">
        <v>60</v>
      </c>
      <c r="F34" s="11"/>
      <c r="G34" s="22">
        <v>0</v>
      </c>
      <c r="H34" s="15">
        <f t="shared" si="8"/>
        <v>0</v>
      </c>
      <c r="I34" s="23"/>
      <c r="J34" s="16">
        <f t="shared" si="9"/>
        <v>0</v>
      </c>
      <c r="K34" s="16">
        <f t="shared" si="4"/>
        <v>0</v>
      </c>
      <c r="L34" s="17">
        <v>12</v>
      </c>
      <c r="M34" s="32">
        <v>12</v>
      </c>
      <c r="N34" s="17">
        <v>7</v>
      </c>
      <c r="O34" s="32">
        <v>7</v>
      </c>
      <c r="P34" s="18">
        <f t="shared" ref="P34:P36" si="10">G34*O34</f>
        <v>0</v>
      </c>
      <c r="Q34" s="18">
        <f t="shared" ref="Q34:Q53" si="11">I34*P34</f>
        <v>0</v>
      </c>
      <c r="R34" s="18">
        <f t="shared" si="6"/>
        <v>0</v>
      </c>
      <c r="S34" s="17"/>
    </row>
    <row r="35" spans="1:19" ht="51.75" customHeight="1" thickBot="1" x14ac:dyDescent="0.3">
      <c r="A35" s="9">
        <v>29</v>
      </c>
      <c r="B35" s="10" t="s">
        <v>277</v>
      </c>
      <c r="C35" s="10">
        <v>18</v>
      </c>
      <c r="D35" s="31">
        <v>18</v>
      </c>
      <c r="E35" s="10" t="s">
        <v>60</v>
      </c>
      <c r="F35" s="11"/>
      <c r="G35" s="22">
        <v>0</v>
      </c>
      <c r="H35" s="15">
        <f t="shared" si="8"/>
        <v>0</v>
      </c>
      <c r="I35" s="23"/>
      <c r="J35" s="16">
        <f t="shared" si="9"/>
        <v>0</v>
      </c>
      <c r="K35" s="16">
        <f t="shared" si="4"/>
        <v>0</v>
      </c>
      <c r="L35" s="17">
        <v>9</v>
      </c>
      <c r="M35" s="32">
        <v>9</v>
      </c>
      <c r="N35" s="17">
        <v>5</v>
      </c>
      <c r="O35" s="32">
        <v>5</v>
      </c>
      <c r="P35" s="18">
        <f t="shared" si="10"/>
        <v>0</v>
      </c>
      <c r="Q35" s="18">
        <f t="shared" si="11"/>
        <v>0</v>
      </c>
      <c r="R35" s="18">
        <f t="shared" si="6"/>
        <v>0</v>
      </c>
      <c r="S35" s="17"/>
    </row>
    <row r="36" spans="1:19" ht="51.75" customHeight="1" thickBot="1" x14ac:dyDescent="0.3">
      <c r="A36" s="9">
        <v>30</v>
      </c>
      <c r="B36" s="10" t="s">
        <v>278</v>
      </c>
      <c r="C36" s="10">
        <v>30</v>
      </c>
      <c r="D36" s="31">
        <v>30</v>
      </c>
      <c r="E36" s="10" t="s">
        <v>60</v>
      </c>
      <c r="F36" s="11"/>
      <c r="G36" s="22">
        <v>0</v>
      </c>
      <c r="H36" s="15">
        <f t="shared" si="8"/>
        <v>0</v>
      </c>
      <c r="I36" s="23"/>
      <c r="J36" s="16">
        <f t="shared" si="9"/>
        <v>0</v>
      </c>
      <c r="K36" s="16">
        <f t="shared" si="4"/>
        <v>0</v>
      </c>
      <c r="L36" s="17">
        <f t="shared" si="7"/>
        <v>18</v>
      </c>
      <c r="M36" s="32">
        <v>18</v>
      </c>
      <c r="N36" s="17">
        <f t="shared" si="5"/>
        <v>6</v>
      </c>
      <c r="O36" s="32">
        <v>6</v>
      </c>
      <c r="P36" s="18">
        <f t="shared" si="10"/>
        <v>0</v>
      </c>
      <c r="Q36" s="18">
        <f t="shared" si="11"/>
        <v>0</v>
      </c>
      <c r="R36" s="18">
        <f t="shared" si="6"/>
        <v>0</v>
      </c>
      <c r="S36" s="17"/>
    </row>
    <row r="37" spans="1:19" ht="104.25" customHeight="1" thickBot="1" x14ac:dyDescent="0.3">
      <c r="A37" s="9">
        <v>31</v>
      </c>
      <c r="B37" s="10" t="s">
        <v>279</v>
      </c>
      <c r="C37" s="10">
        <v>4</v>
      </c>
      <c r="D37" s="31">
        <v>4</v>
      </c>
      <c r="E37" s="10" t="s">
        <v>58</v>
      </c>
      <c r="F37" s="11"/>
      <c r="G37" s="22">
        <v>0</v>
      </c>
      <c r="H37" s="15">
        <f t="shared" si="8"/>
        <v>0</v>
      </c>
      <c r="I37" s="23"/>
      <c r="J37" s="16">
        <f t="shared" si="9"/>
        <v>0</v>
      </c>
      <c r="K37" s="16">
        <f t="shared" si="4"/>
        <v>0</v>
      </c>
      <c r="L37" s="17">
        <v>3</v>
      </c>
      <c r="M37" s="32">
        <v>3</v>
      </c>
      <c r="N37" s="17">
        <v>1</v>
      </c>
      <c r="O37" s="32">
        <v>1</v>
      </c>
      <c r="P37" s="18">
        <f t="shared" ref="P37" si="12">O37*G37</f>
        <v>0</v>
      </c>
      <c r="Q37" s="18">
        <f t="shared" si="11"/>
        <v>0</v>
      </c>
      <c r="R37" s="18">
        <f t="shared" si="6"/>
        <v>0</v>
      </c>
      <c r="S37" s="17"/>
    </row>
    <row r="38" spans="1:19" ht="125.25" customHeight="1" thickBot="1" x14ac:dyDescent="0.3">
      <c r="A38" s="9">
        <v>32</v>
      </c>
      <c r="B38" s="10" t="s">
        <v>280</v>
      </c>
      <c r="C38" s="10">
        <v>15</v>
      </c>
      <c r="D38" s="31">
        <v>15</v>
      </c>
      <c r="E38" s="10" t="s">
        <v>58</v>
      </c>
      <c r="F38" s="11"/>
      <c r="G38" s="22">
        <v>0</v>
      </c>
      <c r="H38" s="15">
        <f t="shared" si="8"/>
        <v>0</v>
      </c>
      <c r="I38" s="23"/>
      <c r="J38" s="16">
        <f t="shared" si="9"/>
        <v>0</v>
      </c>
      <c r="K38" s="16">
        <f t="shared" si="4"/>
        <v>0</v>
      </c>
      <c r="L38" s="17">
        <f t="shared" si="7"/>
        <v>9</v>
      </c>
      <c r="M38" s="32">
        <v>9</v>
      </c>
      <c r="N38" s="17">
        <f t="shared" si="5"/>
        <v>3</v>
      </c>
      <c r="O38" s="32">
        <v>3</v>
      </c>
      <c r="P38" s="18">
        <f t="shared" ref="P38:P40" si="13">G38*O38</f>
        <v>0</v>
      </c>
      <c r="Q38" s="18">
        <f t="shared" si="11"/>
        <v>0</v>
      </c>
      <c r="R38" s="18">
        <f t="shared" si="6"/>
        <v>0</v>
      </c>
      <c r="S38" s="17"/>
    </row>
    <row r="39" spans="1:19" ht="64.5" customHeight="1" thickBot="1" x14ac:dyDescent="0.3">
      <c r="A39" s="9">
        <v>33</v>
      </c>
      <c r="B39" s="10" t="s">
        <v>281</v>
      </c>
      <c r="C39" s="10">
        <v>260</v>
      </c>
      <c r="D39" s="31">
        <v>260</v>
      </c>
      <c r="E39" s="10" t="s">
        <v>58</v>
      </c>
      <c r="F39" s="11"/>
      <c r="G39" s="22">
        <v>0</v>
      </c>
      <c r="H39" s="15">
        <f t="shared" si="8"/>
        <v>0</v>
      </c>
      <c r="I39" s="23"/>
      <c r="J39" s="16">
        <f t="shared" si="9"/>
        <v>0</v>
      </c>
      <c r="K39" s="16">
        <f t="shared" si="4"/>
        <v>0</v>
      </c>
      <c r="L39" s="17">
        <v>150</v>
      </c>
      <c r="M39" s="32">
        <v>150</v>
      </c>
      <c r="N39" s="17">
        <v>80</v>
      </c>
      <c r="O39" s="32">
        <v>80</v>
      </c>
      <c r="P39" s="18">
        <f t="shared" si="13"/>
        <v>0</v>
      </c>
      <c r="Q39" s="18">
        <f t="shared" si="11"/>
        <v>0</v>
      </c>
      <c r="R39" s="18">
        <f t="shared" si="6"/>
        <v>0</v>
      </c>
      <c r="S39" s="17" t="s">
        <v>233</v>
      </c>
    </row>
    <row r="40" spans="1:19" ht="212.25" customHeight="1" thickBot="1" x14ac:dyDescent="0.3">
      <c r="A40" s="9">
        <v>34</v>
      </c>
      <c r="B40" s="10" t="s">
        <v>292</v>
      </c>
      <c r="C40" s="10">
        <v>5</v>
      </c>
      <c r="D40" s="31">
        <v>5</v>
      </c>
      <c r="E40" s="10" t="s">
        <v>60</v>
      </c>
      <c r="F40" s="11"/>
      <c r="G40" s="22">
        <v>0</v>
      </c>
      <c r="H40" s="15">
        <f t="shared" si="8"/>
        <v>0</v>
      </c>
      <c r="I40" s="23"/>
      <c r="J40" s="16">
        <f t="shared" si="9"/>
        <v>0</v>
      </c>
      <c r="K40" s="16">
        <f t="shared" si="4"/>
        <v>0</v>
      </c>
      <c r="L40" s="17">
        <f t="shared" si="7"/>
        <v>3</v>
      </c>
      <c r="M40" s="32">
        <v>3</v>
      </c>
      <c r="N40" s="17">
        <f t="shared" si="5"/>
        <v>1</v>
      </c>
      <c r="O40" s="32">
        <v>1</v>
      </c>
      <c r="P40" s="18">
        <f t="shared" si="13"/>
        <v>0</v>
      </c>
      <c r="Q40" s="18">
        <f t="shared" si="11"/>
        <v>0</v>
      </c>
      <c r="R40" s="18">
        <f t="shared" si="6"/>
        <v>0</v>
      </c>
      <c r="S40" s="17"/>
    </row>
    <row r="41" spans="1:19" ht="197.25" customHeight="1" thickBot="1" x14ac:dyDescent="0.3">
      <c r="A41" s="9">
        <v>35</v>
      </c>
      <c r="B41" s="10" t="s">
        <v>282</v>
      </c>
      <c r="C41" s="10">
        <v>0</v>
      </c>
      <c r="D41" s="31">
        <v>0</v>
      </c>
      <c r="E41" s="10" t="s">
        <v>60</v>
      </c>
      <c r="F41" s="11"/>
      <c r="G41" s="22">
        <v>0</v>
      </c>
      <c r="H41" s="15">
        <f t="shared" si="8"/>
        <v>0</v>
      </c>
      <c r="I41" s="23"/>
      <c r="J41" s="16">
        <f t="shared" si="9"/>
        <v>0</v>
      </c>
      <c r="K41" s="16">
        <f t="shared" si="4"/>
        <v>0</v>
      </c>
      <c r="L41" s="17">
        <v>0</v>
      </c>
      <c r="M41" s="32">
        <v>0</v>
      </c>
      <c r="N41" s="17">
        <v>2</v>
      </c>
      <c r="O41" s="32">
        <v>2</v>
      </c>
      <c r="P41" s="18">
        <f t="shared" ref="P41:P43" si="14">G41*O41</f>
        <v>0</v>
      </c>
      <c r="Q41" s="18">
        <f t="shared" si="11"/>
        <v>0</v>
      </c>
      <c r="R41" s="18">
        <f t="shared" si="6"/>
        <v>0</v>
      </c>
      <c r="S41" s="17"/>
    </row>
    <row r="42" spans="1:19" ht="409.6" customHeight="1" thickBot="1" x14ac:dyDescent="0.3">
      <c r="A42" s="9">
        <v>36</v>
      </c>
      <c r="B42" s="10" t="s">
        <v>283</v>
      </c>
      <c r="C42" s="10">
        <v>5</v>
      </c>
      <c r="D42" s="31">
        <v>5</v>
      </c>
      <c r="E42" s="10" t="s">
        <v>60</v>
      </c>
      <c r="F42" s="11"/>
      <c r="G42" s="22">
        <v>0</v>
      </c>
      <c r="H42" s="15">
        <f t="shared" si="8"/>
        <v>0</v>
      </c>
      <c r="I42" s="23"/>
      <c r="J42" s="16">
        <f t="shared" si="9"/>
        <v>0</v>
      </c>
      <c r="K42" s="16">
        <f t="shared" si="4"/>
        <v>0</v>
      </c>
      <c r="L42" s="17">
        <f t="shared" si="7"/>
        <v>3</v>
      </c>
      <c r="M42" s="32">
        <v>3</v>
      </c>
      <c r="N42" s="17">
        <f t="shared" si="5"/>
        <v>1</v>
      </c>
      <c r="O42" s="32">
        <v>1</v>
      </c>
      <c r="P42" s="18">
        <f t="shared" si="14"/>
        <v>0</v>
      </c>
      <c r="Q42" s="18">
        <f t="shared" si="11"/>
        <v>0</v>
      </c>
      <c r="R42" s="18">
        <f t="shared" si="6"/>
        <v>0</v>
      </c>
      <c r="S42" s="17"/>
    </row>
    <row r="43" spans="1:19" ht="192" customHeight="1" thickBot="1" x14ac:dyDescent="0.3">
      <c r="A43" s="9">
        <v>37</v>
      </c>
      <c r="B43" s="10" t="s">
        <v>284</v>
      </c>
      <c r="C43" s="10">
        <v>5</v>
      </c>
      <c r="D43" s="31">
        <v>5</v>
      </c>
      <c r="E43" s="10" t="s">
        <v>60</v>
      </c>
      <c r="F43" s="11"/>
      <c r="G43" s="22">
        <v>0</v>
      </c>
      <c r="H43" s="15">
        <f t="shared" si="8"/>
        <v>0</v>
      </c>
      <c r="I43" s="23"/>
      <c r="J43" s="16">
        <f t="shared" si="9"/>
        <v>0</v>
      </c>
      <c r="K43" s="16">
        <f t="shared" si="4"/>
        <v>0</v>
      </c>
      <c r="L43" s="17">
        <f t="shared" si="7"/>
        <v>3</v>
      </c>
      <c r="M43" s="32">
        <v>3</v>
      </c>
      <c r="N43" s="17">
        <f t="shared" si="5"/>
        <v>1</v>
      </c>
      <c r="O43" s="32">
        <v>1</v>
      </c>
      <c r="P43" s="18">
        <f t="shared" si="14"/>
        <v>0</v>
      </c>
      <c r="Q43" s="18">
        <f t="shared" si="11"/>
        <v>0</v>
      </c>
      <c r="R43" s="18">
        <f t="shared" si="6"/>
        <v>0</v>
      </c>
      <c r="S43" s="17" t="s">
        <v>233</v>
      </c>
    </row>
    <row r="44" spans="1:19" ht="255" customHeight="1" thickBot="1" x14ac:dyDescent="0.3">
      <c r="A44" s="9">
        <v>38</v>
      </c>
      <c r="B44" s="10" t="s">
        <v>285</v>
      </c>
      <c r="C44" s="10">
        <v>0</v>
      </c>
      <c r="D44" s="31">
        <v>0</v>
      </c>
      <c r="E44" s="10" t="s">
        <v>60</v>
      </c>
      <c r="F44" s="11"/>
      <c r="G44" s="22">
        <v>0</v>
      </c>
      <c r="H44" s="15">
        <f t="shared" si="8"/>
        <v>0</v>
      </c>
      <c r="I44" s="23"/>
      <c r="J44" s="16">
        <f t="shared" si="9"/>
        <v>0</v>
      </c>
      <c r="K44" s="16">
        <f t="shared" si="4"/>
        <v>0</v>
      </c>
      <c r="L44" s="17">
        <v>0</v>
      </c>
      <c r="M44" s="32">
        <v>0</v>
      </c>
      <c r="N44" s="17">
        <v>1</v>
      </c>
      <c r="O44" s="32">
        <v>1</v>
      </c>
      <c r="P44" s="18">
        <f t="shared" ref="P44" si="15">O44*G44</f>
        <v>0</v>
      </c>
      <c r="Q44" s="18">
        <f t="shared" si="11"/>
        <v>0</v>
      </c>
      <c r="R44" s="18">
        <f t="shared" si="6"/>
        <v>0</v>
      </c>
      <c r="S44" s="17"/>
    </row>
    <row r="45" spans="1:19" ht="128.25" customHeight="1" thickBot="1" x14ac:dyDescent="0.3">
      <c r="A45" s="9">
        <v>39</v>
      </c>
      <c r="B45" s="10" t="s">
        <v>286</v>
      </c>
      <c r="C45" s="10">
        <v>0</v>
      </c>
      <c r="D45" s="31">
        <v>0</v>
      </c>
      <c r="E45" s="10" t="s">
        <v>60</v>
      </c>
      <c r="F45" s="11"/>
      <c r="G45" s="22">
        <v>0</v>
      </c>
      <c r="H45" s="15">
        <f t="shared" si="8"/>
        <v>0</v>
      </c>
      <c r="I45" s="23"/>
      <c r="J45" s="16">
        <f t="shared" si="9"/>
        <v>0</v>
      </c>
      <c r="K45" s="16">
        <f t="shared" si="4"/>
        <v>0</v>
      </c>
      <c r="L45" s="17">
        <v>0</v>
      </c>
      <c r="M45" s="32">
        <v>0</v>
      </c>
      <c r="N45" s="17">
        <v>1</v>
      </c>
      <c r="O45" s="32">
        <v>1</v>
      </c>
      <c r="P45" s="18">
        <f t="shared" ref="P45:P47" si="16">G45*O45</f>
        <v>0</v>
      </c>
      <c r="Q45" s="18">
        <f t="shared" si="11"/>
        <v>0</v>
      </c>
      <c r="R45" s="18">
        <f t="shared" si="6"/>
        <v>0</v>
      </c>
      <c r="S45" s="17"/>
    </row>
    <row r="46" spans="1:19" ht="128.25" customHeight="1" thickBot="1" x14ac:dyDescent="0.3">
      <c r="A46" s="9">
        <v>40</v>
      </c>
      <c r="B46" s="10" t="s">
        <v>287</v>
      </c>
      <c r="C46" s="10">
        <v>110</v>
      </c>
      <c r="D46" s="31">
        <v>110</v>
      </c>
      <c r="E46" s="10" t="s">
        <v>58</v>
      </c>
      <c r="F46" s="11"/>
      <c r="G46" s="22">
        <v>0</v>
      </c>
      <c r="H46" s="15">
        <f t="shared" si="8"/>
        <v>0</v>
      </c>
      <c r="I46" s="23"/>
      <c r="J46" s="16">
        <f t="shared" si="9"/>
        <v>0</v>
      </c>
      <c r="K46" s="16">
        <f t="shared" si="4"/>
        <v>0</v>
      </c>
      <c r="L46" s="17">
        <f t="shared" si="7"/>
        <v>66</v>
      </c>
      <c r="M46" s="32">
        <v>66</v>
      </c>
      <c r="N46" s="17">
        <f t="shared" si="5"/>
        <v>22</v>
      </c>
      <c r="O46" s="32">
        <v>22</v>
      </c>
      <c r="P46" s="18">
        <f t="shared" si="16"/>
        <v>0</v>
      </c>
      <c r="Q46" s="18">
        <f t="shared" si="11"/>
        <v>0</v>
      </c>
      <c r="R46" s="18">
        <f t="shared" si="6"/>
        <v>0</v>
      </c>
      <c r="S46" s="17"/>
    </row>
    <row r="47" spans="1:19" ht="153.75" thickBot="1" x14ac:dyDescent="0.3">
      <c r="A47" s="9">
        <v>41</v>
      </c>
      <c r="B47" s="10" t="s">
        <v>288</v>
      </c>
      <c r="C47" s="10">
        <v>40</v>
      </c>
      <c r="D47" s="31">
        <v>40</v>
      </c>
      <c r="E47" s="10" t="s">
        <v>58</v>
      </c>
      <c r="F47" s="11"/>
      <c r="G47" s="22">
        <v>0</v>
      </c>
      <c r="H47" s="15">
        <f t="shared" si="8"/>
        <v>0</v>
      </c>
      <c r="I47" s="23"/>
      <c r="J47" s="16">
        <f t="shared" si="9"/>
        <v>0</v>
      </c>
      <c r="K47" s="16">
        <f t="shared" si="4"/>
        <v>0</v>
      </c>
      <c r="L47" s="17">
        <v>20</v>
      </c>
      <c r="M47" s="32">
        <v>20</v>
      </c>
      <c r="N47" s="17">
        <v>10</v>
      </c>
      <c r="O47" s="32">
        <v>10</v>
      </c>
      <c r="P47" s="18">
        <f t="shared" si="16"/>
        <v>0</v>
      </c>
      <c r="Q47" s="18">
        <f t="shared" si="11"/>
        <v>0</v>
      </c>
      <c r="R47" s="18">
        <f t="shared" si="6"/>
        <v>0</v>
      </c>
      <c r="S47" s="17"/>
    </row>
    <row r="48" spans="1:19" ht="230.25" customHeight="1" thickBot="1" x14ac:dyDescent="0.3">
      <c r="A48" s="9">
        <v>42</v>
      </c>
      <c r="B48" s="10" t="s">
        <v>289</v>
      </c>
      <c r="C48" s="10">
        <v>40</v>
      </c>
      <c r="D48" s="31">
        <v>40</v>
      </c>
      <c r="E48" s="10" t="s">
        <v>60</v>
      </c>
      <c r="F48" s="11"/>
      <c r="G48" s="22">
        <v>0</v>
      </c>
      <c r="H48" s="15">
        <f t="shared" si="8"/>
        <v>0</v>
      </c>
      <c r="I48" s="23"/>
      <c r="J48" s="16">
        <f t="shared" si="9"/>
        <v>0</v>
      </c>
      <c r="K48" s="16">
        <f t="shared" si="4"/>
        <v>0</v>
      </c>
      <c r="L48" s="17">
        <v>20</v>
      </c>
      <c r="M48" s="32">
        <v>20</v>
      </c>
      <c r="N48" s="17">
        <v>10</v>
      </c>
      <c r="O48" s="32">
        <v>10</v>
      </c>
      <c r="P48" s="18">
        <f t="shared" ref="P48" si="17">O48*G48</f>
        <v>0</v>
      </c>
      <c r="Q48" s="18">
        <f t="shared" si="11"/>
        <v>0</v>
      </c>
      <c r="R48" s="18">
        <f t="shared" si="6"/>
        <v>0</v>
      </c>
      <c r="S48" s="17"/>
    </row>
    <row r="49" spans="1:19" ht="409.6" customHeight="1" thickBot="1" x14ac:dyDescent="0.3">
      <c r="A49" s="9">
        <v>43</v>
      </c>
      <c r="B49" s="10" t="s">
        <v>383</v>
      </c>
      <c r="C49" s="10">
        <v>10</v>
      </c>
      <c r="D49" s="31">
        <v>10</v>
      </c>
      <c r="E49" s="10" t="s">
        <v>297</v>
      </c>
      <c r="F49" s="11"/>
      <c r="G49" s="22">
        <v>0</v>
      </c>
      <c r="H49" s="15">
        <f t="shared" si="8"/>
        <v>0</v>
      </c>
      <c r="I49" s="23"/>
      <c r="J49" s="16">
        <f t="shared" si="9"/>
        <v>0</v>
      </c>
      <c r="K49" s="16">
        <f t="shared" si="4"/>
        <v>0</v>
      </c>
      <c r="L49" s="17">
        <f t="shared" si="7"/>
        <v>6</v>
      </c>
      <c r="M49" s="32">
        <v>6</v>
      </c>
      <c r="N49" s="17">
        <v>10</v>
      </c>
      <c r="O49" s="32">
        <v>10</v>
      </c>
      <c r="P49" s="18">
        <f t="shared" ref="P49:P52" si="18">G49*O49</f>
        <v>0</v>
      </c>
      <c r="Q49" s="18">
        <f t="shared" si="11"/>
        <v>0</v>
      </c>
      <c r="R49" s="18">
        <f t="shared" si="6"/>
        <v>0</v>
      </c>
      <c r="S49" s="17"/>
    </row>
    <row r="50" spans="1:19" ht="409.6" customHeight="1" thickBot="1" x14ac:dyDescent="0.3">
      <c r="A50" s="9">
        <v>44</v>
      </c>
      <c r="B50" s="10" t="s">
        <v>293</v>
      </c>
      <c r="C50" s="10">
        <v>170</v>
      </c>
      <c r="D50" s="31">
        <v>170</v>
      </c>
      <c r="E50" s="10" t="s">
        <v>208</v>
      </c>
      <c r="F50" s="11"/>
      <c r="G50" s="22">
        <v>0</v>
      </c>
      <c r="H50" s="15">
        <f t="shared" ref="H50" si="19">D50*G50</f>
        <v>0</v>
      </c>
      <c r="I50" s="23">
        <v>0.08</v>
      </c>
      <c r="J50" s="16">
        <f t="shared" ref="J50" si="20">H50*I50</f>
        <v>0</v>
      </c>
      <c r="K50" s="16">
        <f t="shared" ref="K50" si="21">H50+J50</f>
        <v>0</v>
      </c>
      <c r="L50" s="17">
        <f t="shared" ref="L50" si="22">C50*0.6</f>
        <v>102</v>
      </c>
      <c r="M50" s="32">
        <v>102</v>
      </c>
      <c r="N50" s="17">
        <f t="shared" ref="N50" si="23">C50*0.2</f>
        <v>34</v>
      </c>
      <c r="O50" s="32">
        <v>34</v>
      </c>
      <c r="P50" s="18">
        <f t="shared" ref="P50" si="24">G50*O50</f>
        <v>0</v>
      </c>
      <c r="Q50" s="18">
        <f t="shared" ref="Q50" si="25">I50*P50</f>
        <v>0</v>
      </c>
      <c r="R50" s="18">
        <f t="shared" ref="R50" si="26">P50+Q50</f>
        <v>0</v>
      </c>
      <c r="S50" s="17"/>
    </row>
    <row r="51" spans="1:19" ht="409.6" customHeight="1" thickBot="1" x14ac:dyDescent="0.3">
      <c r="A51" s="9">
        <v>45</v>
      </c>
      <c r="B51" s="10" t="s">
        <v>294</v>
      </c>
      <c r="C51" s="10">
        <v>80</v>
      </c>
      <c r="D51" s="31">
        <v>80</v>
      </c>
      <c r="E51" s="10" t="s">
        <v>58</v>
      </c>
      <c r="F51" s="11"/>
      <c r="G51" s="22">
        <v>0</v>
      </c>
      <c r="H51" s="15">
        <f t="shared" si="8"/>
        <v>0</v>
      </c>
      <c r="I51" s="23"/>
      <c r="J51" s="16">
        <f t="shared" si="9"/>
        <v>0</v>
      </c>
      <c r="K51" s="16">
        <f t="shared" si="4"/>
        <v>0</v>
      </c>
      <c r="L51" s="17">
        <f t="shared" si="7"/>
        <v>48</v>
      </c>
      <c r="M51" s="32">
        <v>48</v>
      </c>
      <c r="N51" s="17">
        <f t="shared" si="5"/>
        <v>16</v>
      </c>
      <c r="O51" s="32">
        <v>16</v>
      </c>
      <c r="P51" s="18">
        <f t="shared" si="18"/>
        <v>0</v>
      </c>
      <c r="Q51" s="18">
        <f t="shared" si="11"/>
        <v>0</v>
      </c>
      <c r="R51" s="18">
        <f t="shared" si="6"/>
        <v>0</v>
      </c>
      <c r="S51" s="17" t="s">
        <v>233</v>
      </c>
    </row>
    <row r="52" spans="1:19" ht="173.25" customHeight="1" thickBot="1" x14ac:dyDescent="0.3">
      <c r="A52" s="9">
        <v>46</v>
      </c>
      <c r="B52" s="10" t="s">
        <v>295</v>
      </c>
      <c r="C52" s="10">
        <v>30</v>
      </c>
      <c r="D52" s="31">
        <v>30</v>
      </c>
      <c r="E52" s="10" t="s">
        <v>58</v>
      </c>
      <c r="F52" s="11"/>
      <c r="G52" s="22">
        <v>0</v>
      </c>
      <c r="H52" s="15">
        <f t="shared" si="8"/>
        <v>0</v>
      </c>
      <c r="I52" s="23"/>
      <c r="J52" s="16">
        <f t="shared" si="9"/>
        <v>0</v>
      </c>
      <c r="K52" s="16">
        <f t="shared" si="4"/>
        <v>0</v>
      </c>
      <c r="L52" s="17">
        <f t="shared" si="7"/>
        <v>18</v>
      </c>
      <c r="M52" s="32">
        <v>18</v>
      </c>
      <c r="N52" s="17">
        <f t="shared" si="5"/>
        <v>6</v>
      </c>
      <c r="O52" s="32">
        <v>6</v>
      </c>
      <c r="P52" s="18">
        <f t="shared" si="18"/>
        <v>0</v>
      </c>
      <c r="Q52" s="18">
        <f t="shared" si="11"/>
        <v>0</v>
      </c>
      <c r="R52" s="18">
        <f t="shared" si="6"/>
        <v>0</v>
      </c>
      <c r="S52" s="17" t="s">
        <v>233</v>
      </c>
    </row>
    <row r="53" spans="1:19" ht="26.25" thickBot="1" x14ac:dyDescent="0.3">
      <c r="A53" s="9">
        <v>47</v>
      </c>
      <c r="B53" s="10" t="s">
        <v>296</v>
      </c>
      <c r="C53" s="10">
        <v>30</v>
      </c>
      <c r="D53" s="31">
        <v>30</v>
      </c>
      <c r="E53" s="10" t="s">
        <v>58</v>
      </c>
      <c r="F53" s="11"/>
      <c r="G53" s="22">
        <v>0</v>
      </c>
      <c r="H53" s="15">
        <f t="shared" si="8"/>
        <v>0</v>
      </c>
      <c r="I53" s="23"/>
      <c r="J53" s="16">
        <f t="shared" si="9"/>
        <v>0</v>
      </c>
      <c r="K53" s="16">
        <f t="shared" si="4"/>
        <v>0</v>
      </c>
      <c r="L53" s="17">
        <f t="shared" si="7"/>
        <v>18</v>
      </c>
      <c r="M53" s="32">
        <v>18</v>
      </c>
      <c r="N53" s="17">
        <v>12</v>
      </c>
      <c r="O53" s="32">
        <v>12</v>
      </c>
      <c r="P53" s="18">
        <f t="shared" ref="P53" si="27">O53*G53</f>
        <v>0</v>
      </c>
      <c r="Q53" s="18">
        <f t="shared" si="11"/>
        <v>0</v>
      </c>
      <c r="R53" s="18">
        <f t="shared" si="6"/>
        <v>0</v>
      </c>
      <c r="S53" s="17" t="s">
        <v>233</v>
      </c>
    </row>
    <row r="54" spans="1:19" x14ac:dyDescent="0.25">
      <c r="A54" s="57"/>
      <c r="B54" s="58"/>
      <c r="C54" s="58"/>
      <c r="D54" s="58"/>
      <c r="E54" s="58"/>
      <c r="F54" s="58"/>
      <c r="G54" s="59"/>
      <c r="H54" s="63">
        <f>SUM(H7:H53)</f>
        <v>0</v>
      </c>
      <c r="I54" s="65"/>
      <c r="J54" s="67"/>
      <c r="K54" s="69">
        <f>SUM(K7:K53)</f>
        <v>0</v>
      </c>
      <c r="L54" s="25"/>
      <c r="M54" s="71"/>
      <c r="N54" s="27"/>
      <c r="O54" s="71"/>
      <c r="P54" s="63">
        <f>SUM(P7:P53)</f>
        <v>0</v>
      </c>
      <c r="Q54" s="21"/>
      <c r="R54" s="63">
        <f>SUM(R7:R53)</f>
        <v>0</v>
      </c>
    </row>
    <row r="55" spans="1:19" ht="15.75" thickBot="1" x14ac:dyDescent="0.3">
      <c r="A55" s="60" t="s">
        <v>54</v>
      </c>
      <c r="B55" s="61"/>
      <c r="C55" s="61"/>
      <c r="D55" s="61"/>
      <c r="E55" s="61"/>
      <c r="F55" s="61"/>
      <c r="G55" s="62"/>
      <c r="H55" s="64"/>
      <c r="I55" s="66"/>
      <c r="J55" s="68"/>
      <c r="K55" s="70"/>
      <c r="L55" s="26"/>
      <c r="M55" s="72"/>
      <c r="N55" s="20"/>
      <c r="O55" s="72"/>
      <c r="P55" s="64"/>
      <c r="Q55" s="20"/>
      <c r="R55" s="64"/>
    </row>
    <row r="56" spans="1:19" x14ac:dyDescent="0.25">
      <c r="A56" s="13"/>
    </row>
    <row r="57" spans="1:19" x14ac:dyDescent="0.25">
      <c r="A57" s="53" t="s">
        <v>55</v>
      </c>
      <c r="B57" s="53"/>
      <c r="C57" s="53"/>
      <c r="D57" s="53"/>
      <c r="E57" s="53"/>
      <c r="F57" s="53"/>
      <c r="G57" s="53"/>
      <c r="H57" s="53"/>
      <c r="I57" s="53"/>
      <c r="J57" s="53"/>
      <c r="K57" s="53"/>
      <c r="L57" s="53"/>
      <c r="M57" s="53"/>
      <c r="N57" s="53"/>
      <c r="O57" s="53"/>
      <c r="P57" s="53"/>
      <c r="Q57" s="19"/>
      <c r="R57" s="19"/>
    </row>
    <row r="58" spans="1:19" x14ac:dyDescent="0.25">
      <c r="A58" t="s">
        <v>298</v>
      </c>
      <c r="B58" t="s">
        <v>299</v>
      </c>
    </row>
    <row r="60" spans="1:19" x14ac:dyDescent="0.25">
      <c r="A60" s="24"/>
      <c r="B60" t="s">
        <v>74</v>
      </c>
    </row>
    <row r="62" spans="1:19" ht="43.5" customHeight="1" x14ac:dyDescent="0.25">
      <c r="A62" s="33"/>
      <c r="B62" s="52" t="s">
        <v>210</v>
      </c>
      <c r="C62" s="52"/>
      <c r="D62" s="52"/>
      <c r="E62" s="52"/>
      <c r="F62" s="52"/>
      <c r="G62" s="52"/>
      <c r="H62" s="52"/>
      <c r="I62" s="52"/>
      <c r="J62" s="52"/>
      <c r="K62" s="52"/>
      <c r="L62" s="52"/>
      <c r="M62" s="52"/>
      <c r="N62" s="52"/>
      <c r="O62" s="52"/>
      <c r="P62" s="52"/>
      <c r="Q62" s="52"/>
      <c r="R62" s="52"/>
      <c r="S62" s="52"/>
    </row>
  </sheetData>
  <mergeCells count="27">
    <mergeCell ref="J2:J5"/>
    <mergeCell ref="A2:A5"/>
    <mergeCell ref="C2:C5"/>
    <mergeCell ref="D2:D5"/>
    <mergeCell ref="F2:F5"/>
    <mergeCell ref="I2:I5"/>
    <mergeCell ref="Q2:Q5"/>
    <mergeCell ref="R2:R5"/>
    <mergeCell ref="S2:S5"/>
    <mergeCell ref="A54:G54"/>
    <mergeCell ref="H54:H55"/>
    <mergeCell ref="I54:I55"/>
    <mergeCell ref="J54:J55"/>
    <mergeCell ref="K54:K55"/>
    <mergeCell ref="M54:M55"/>
    <mergeCell ref="O54:O55"/>
    <mergeCell ref="K2:K5"/>
    <mergeCell ref="L2:L5"/>
    <mergeCell ref="M2:M5"/>
    <mergeCell ref="N2:N5"/>
    <mergeCell ref="O2:O5"/>
    <mergeCell ref="P2:P5"/>
    <mergeCell ref="P54:P55"/>
    <mergeCell ref="R54:R55"/>
    <mergeCell ref="A55:G55"/>
    <mergeCell ref="A57:P57"/>
    <mergeCell ref="B62:S62"/>
  </mergeCells>
  <pageMargins left="0.7" right="0.7" top="0.75" bottom="0.75" header="0.3" footer="0.3"/>
  <pageSetup paperSize="9"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S42"/>
  <sheetViews>
    <sheetView workbookViewId="0">
      <selection activeCell="F3" sqref="F3:F6"/>
    </sheetView>
  </sheetViews>
  <sheetFormatPr defaultRowHeight="15" x14ac:dyDescent="0.25"/>
  <cols>
    <col min="2" max="2" width="21.42578125" customWidth="1"/>
  </cols>
  <sheetData>
    <row r="2" spans="1:19" ht="15.75" thickBot="1" x14ac:dyDescent="0.3">
      <c r="A2" s="51" t="s">
        <v>374</v>
      </c>
    </row>
    <row r="3" spans="1:19" ht="25.5" customHeight="1" x14ac:dyDescent="0.25">
      <c r="A3" s="54" t="s">
        <v>1</v>
      </c>
      <c r="B3" s="3" t="s">
        <v>2</v>
      </c>
      <c r="C3" s="54" t="s">
        <v>75</v>
      </c>
      <c r="D3" s="54" t="s">
        <v>76</v>
      </c>
      <c r="E3" s="3"/>
      <c r="F3" s="54" t="s">
        <v>385</v>
      </c>
      <c r="G3" s="7" t="s">
        <v>4</v>
      </c>
      <c r="H3" s="3" t="s">
        <v>6</v>
      </c>
      <c r="I3" s="54" t="s">
        <v>8</v>
      </c>
      <c r="J3" s="54" t="s">
        <v>71</v>
      </c>
      <c r="K3" s="54" t="s">
        <v>72</v>
      </c>
      <c r="L3" s="54" t="s">
        <v>68</v>
      </c>
      <c r="M3" s="54" t="s">
        <v>77</v>
      </c>
      <c r="N3" s="54" t="s">
        <v>78</v>
      </c>
      <c r="O3" s="54" t="s">
        <v>79</v>
      </c>
      <c r="P3" s="54" t="s">
        <v>69</v>
      </c>
      <c r="Q3" s="54" t="s">
        <v>73</v>
      </c>
      <c r="R3" s="54" t="s">
        <v>70</v>
      </c>
      <c r="S3" s="54" t="s">
        <v>232</v>
      </c>
    </row>
    <row r="4" spans="1:19" ht="24" x14ac:dyDescent="0.25">
      <c r="A4" s="55"/>
      <c r="B4" s="6" t="s">
        <v>3</v>
      </c>
      <c r="C4" s="55"/>
      <c r="D4" s="55"/>
      <c r="E4" s="6" t="s">
        <v>56</v>
      </c>
      <c r="F4" s="55"/>
      <c r="G4" s="6" t="s">
        <v>5</v>
      </c>
      <c r="H4" s="6" t="s">
        <v>7</v>
      </c>
      <c r="I4" s="55"/>
      <c r="J4" s="55"/>
      <c r="K4" s="55"/>
      <c r="L4" s="55"/>
      <c r="M4" s="55"/>
      <c r="N4" s="55"/>
      <c r="O4" s="55"/>
      <c r="P4" s="55"/>
      <c r="Q4" s="55"/>
      <c r="R4" s="55"/>
      <c r="S4" s="55"/>
    </row>
    <row r="5" spans="1:19" ht="48" x14ac:dyDescent="0.25">
      <c r="A5" s="55"/>
      <c r="B5" s="4"/>
      <c r="C5" s="55"/>
      <c r="D5" s="55"/>
      <c r="E5" s="4"/>
      <c r="F5" s="55"/>
      <c r="G5" s="6" t="s">
        <v>80</v>
      </c>
      <c r="H5" s="4"/>
      <c r="I5" s="55"/>
      <c r="J5" s="55"/>
      <c r="K5" s="55"/>
      <c r="L5" s="55"/>
      <c r="M5" s="55"/>
      <c r="N5" s="55"/>
      <c r="O5" s="55"/>
      <c r="P5" s="55"/>
      <c r="Q5" s="55"/>
      <c r="R5" s="55"/>
      <c r="S5" s="55"/>
    </row>
    <row r="6" spans="1:19" ht="15.75" thickBot="1" x14ac:dyDescent="0.3">
      <c r="A6" s="56"/>
      <c r="B6" s="5"/>
      <c r="C6" s="56"/>
      <c r="D6" s="56"/>
      <c r="E6" s="5"/>
      <c r="F6" s="56"/>
      <c r="G6" s="5"/>
      <c r="H6" s="5"/>
      <c r="I6" s="56"/>
      <c r="J6" s="56"/>
      <c r="K6" s="56"/>
      <c r="L6" s="56"/>
      <c r="M6" s="56"/>
      <c r="N6" s="56"/>
      <c r="O6" s="56"/>
      <c r="P6" s="56"/>
      <c r="Q6" s="56"/>
      <c r="R6" s="56"/>
      <c r="S6" s="56"/>
    </row>
    <row r="7" spans="1:19" ht="15.75" thickBot="1" x14ac:dyDescent="0.3">
      <c r="A7" s="8">
        <v>1</v>
      </c>
      <c r="B7" s="8">
        <v>2</v>
      </c>
      <c r="C7" s="8">
        <v>3</v>
      </c>
      <c r="D7" s="8">
        <v>4</v>
      </c>
      <c r="E7" s="8">
        <v>5</v>
      </c>
      <c r="F7" s="8">
        <v>6</v>
      </c>
      <c r="G7" s="8">
        <v>7</v>
      </c>
      <c r="H7" s="8">
        <v>8</v>
      </c>
      <c r="I7" s="8">
        <v>9</v>
      </c>
      <c r="J7" s="8">
        <v>10</v>
      </c>
      <c r="K7" s="8">
        <v>11</v>
      </c>
      <c r="L7" s="8">
        <v>12</v>
      </c>
      <c r="M7" s="8">
        <v>13</v>
      </c>
      <c r="N7" s="8">
        <v>14</v>
      </c>
      <c r="O7" s="8">
        <v>15</v>
      </c>
      <c r="P7" s="8">
        <v>16</v>
      </c>
      <c r="Q7" s="8">
        <v>17</v>
      </c>
      <c r="R7" s="8">
        <v>18</v>
      </c>
      <c r="S7" s="34">
        <v>19</v>
      </c>
    </row>
    <row r="8" spans="1:19" ht="79.5" customHeight="1" thickBot="1" x14ac:dyDescent="0.3">
      <c r="A8" s="9">
        <v>1</v>
      </c>
      <c r="B8" s="41" t="s">
        <v>300</v>
      </c>
      <c r="C8" s="42">
        <v>2000</v>
      </c>
      <c r="D8" s="28">
        <v>2000</v>
      </c>
      <c r="E8" s="9" t="s">
        <v>58</v>
      </c>
      <c r="F8" s="11"/>
      <c r="G8" s="22">
        <v>0</v>
      </c>
      <c r="H8" s="15">
        <f>D8*G8</f>
        <v>0</v>
      </c>
      <c r="I8" s="23">
        <v>0.23</v>
      </c>
      <c r="J8" s="16">
        <f t="shared" ref="J8:J19" si="0">H8*I8</f>
        <v>0</v>
      </c>
      <c r="K8" s="16">
        <f>H8+J8</f>
        <v>0</v>
      </c>
      <c r="L8" s="17">
        <v>1000</v>
      </c>
      <c r="M8" s="32">
        <v>1000</v>
      </c>
      <c r="N8" s="17">
        <v>1000</v>
      </c>
      <c r="O8" s="32">
        <v>1000</v>
      </c>
      <c r="P8" s="18">
        <f t="shared" ref="P8:P19" si="1">G8*O8</f>
        <v>0</v>
      </c>
      <c r="Q8" s="18">
        <f t="shared" ref="Q8:Q19" si="2">I8*P8</f>
        <v>0</v>
      </c>
      <c r="R8" s="18">
        <f t="shared" ref="R8:R19" si="3">P8+Q8</f>
        <v>0</v>
      </c>
      <c r="S8" s="17"/>
    </row>
    <row r="9" spans="1:19" ht="78.75" customHeight="1" thickBot="1" x14ac:dyDescent="0.3">
      <c r="A9" s="9">
        <v>2</v>
      </c>
      <c r="B9" s="41" t="s">
        <v>301</v>
      </c>
      <c r="C9" s="42">
        <v>8500</v>
      </c>
      <c r="D9" s="28">
        <v>8500</v>
      </c>
      <c r="E9" s="9" t="s">
        <v>58</v>
      </c>
      <c r="F9" s="11"/>
      <c r="G9" s="22">
        <v>0</v>
      </c>
      <c r="H9" s="15">
        <f>D9*G9</f>
        <v>0</v>
      </c>
      <c r="I9" s="23">
        <v>0.23</v>
      </c>
      <c r="J9" s="16">
        <f t="shared" si="0"/>
        <v>0</v>
      </c>
      <c r="K9" s="16">
        <f>H9+J9</f>
        <v>0</v>
      </c>
      <c r="L9" s="17">
        <f>C9*0.6</f>
        <v>5100</v>
      </c>
      <c r="M9" s="32">
        <v>5100</v>
      </c>
      <c r="N9" s="17">
        <f>C9*0.2</f>
        <v>1700</v>
      </c>
      <c r="O9" s="32">
        <v>1700</v>
      </c>
      <c r="P9" s="18">
        <f t="shared" si="1"/>
        <v>0</v>
      </c>
      <c r="Q9" s="18">
        <f t="shared" si="2"/>
        <v>0</v>
      </c>
      <c r="R9" s="18">
        <f t="shared" si="3"/>
        <v>0</v>
      </c>
      <c r="S9" s="17"/>
    </row>
    <row r="10" spans="1:19" ht="72.75" customHeight="1" thickBot="1" x14ac:dyDescent="0.3">
      <c r="A10" s="9">
        <v>3</v>
      </c>
      <c r="B10" s="41" t="s">
        <v>302</v>
      </c>
      <c r="C10" s="42">
        <v>2200</v>
      </c>
      <c r="D10" s="28">
        <v>2200</v>
      </c>
      <c r="E10" s="9" t="s">
        <v>58</v>
      </c>
      <c r="F10" s="11"/>
      <c r="G10" s="22">
        <v>0</v>
      </c>
      <c r="H10" s="15">
        <f t="shared" ref="H10:H19" si="4">D10*G10</f>
        <v>0</v>
      </c>
      <c r="I10" s="23">
        <v>0.08</v>
      </c>
      <c r="J10" s="16">
        <f t="shared" si="0"/>
        <v>0</v>
      </c>
      <c r="K10" s="16">
        <f t="shared" ref="K10:K19" si="5">H10+J10</f>
        <v>0</v>
      </c>
      <c r="L10" s="17">
        <v>1300</v>
      </c>
      <c r="M10" s="32">
        <v>1300</v>
      </c>
      <c r="N10" s="17">
        <v>500</v>
      </c>
      <c r="O10" s="32">
        <v>500</v>
      </c>
      <c r="P10" s="18">
        <f t="shared" si="1"/>
        <v>0</v>
      </c>
      <c r="Q10" s="18">
        <f t="shared" si="2"/>
        <v>0</v>
      </c>
      <c r="R10" s="18">
        <f t="shared" si="3"/>
        <v>0</v>
      </c>
      <c r="S10" s="17"/>
    </row>
    <row r="11" spans="1:19" ht="57" customHeight="1" thickBot="1" x14ac:dyDescent="0.3">
      <c r="A11" s="9">
        <v>4</v>
      </c>
      <c r="B11" s="41" t="s">
        <v>303</v>
      </c>
      <c r="C11" s="42">
        <v>12000</v>
      </c>
      <c r="D11" s="28">
        <v>12000</v>
      </c>
      <c r="E11" s="9" t="s">
        <v>58</v>
      </c>
      <c r="F11" s="11"/>
      <c r="G11" s="22">
        <v>0</v>
      </c>
      <c r="H11" s="15">
        <f t="shared" si="4"/>
        <v>0</v>
      </c>
      <c r="I11" s="23">
        <v>0.08</v>
      </c>
      <c r="J11" s="16">
        <f t="shared" si="0"/>
        <v>0</v>
      </c>
      <c r="K11" s="16">
        <f t="shared" si="5"/>
        <v>0</v>
      </c>
      <c r="L11" s="17">
        <f t="shared" ref="L11:L18" si="6">C11*0.6</f>
        <v>7200</v>
      </c>
      <c r="M11" s="32">
        <v>7200</v>
      </c>
      <c r="N11" s="17">
        <f t="shared" ref="N11:N18" si="7">C11*0.2</f>
        <v>2400</v>
      </c>
      <c r="O11" s="32">
        <v>2400</v>
      </c>
      <c r="P11" s="18">
        <f t="shared" si="1"/>
        <v>0</v>
      </c>
      <c r="Q11" s="18">
        <f t="shared" si="2"/>
        <v>0</v>
      </c>
      <c r="R11" s="18">
        <f t="shared" si="3"/>
        <v>0</v>
      </c>
      <c r="S11" s="17"/>
    </row>
    <row r="12" spans="1:19" ht="70.5" customHeight="1" thickBot="1" x14ac:dyDescent="0.3">
      <c r="A12" s="9">
        <v>5</v>
      </c>
      <c r="B12" s="41" t="s">
        <v>304</v>
      </c>
      <c r="C12" s="42">
        <v>10000</v>
      </c>
      <c r="D12" s="28">
        <v>10000</v>
      </c>
      <c r="E12" s="9" t="s">
        <v>58</v>
      </c>
      <c r="F12" s="11"/>
      <c r="G12" s="22">
        <v>0</v>
      </c>
      <c r="H12" s="15">
        <f t="shared" si="4"/>
        <v>0</v>
      </c>
      <c r="I12" s="23">
        <v>0.08</v>
      </c>
      <c r="J12" s="16">
        <f t="shared" si="0"/>
        <v>0</v>
      </c>
      <c r="K12" s="16">
        <f t="shared" si="5"/>
        <v>0</v>
      </c>
      <c r="L12" s="17">
        <f t="shared" si="6"/>
        <v>6000</v>
      </c>
      <c r="M12" s="32">
        <v>6000</v>
      </c>
      <c r="N12" s="17">
        <f t="shared" si="7"/>
        <v>2000</v>
      </c>
      <c r="O12" s="32">
        <v>2000</v>
      </c>
      <c r="P12" s="18">
        <f t="shared" si="1"/>
        <v>0</v>
      </c>
      <c r="Q12" s="18">
        <f t="shared" si="2"/>
        <v>0</v>
      </c>
      <c r="R12" s="18">
        <f t="shared" si="3"/>
        <v>0</v>
      </c>
      <c r="S12" s="17"/>
    </row>
    <row r="13" spans="1:19" ht="45.75" customHeight="1" thickBot="1" x14ac:dyDescent="0.3">
      <c r="A13" s="9">
        <v>6</v>
      </c>
      <c r="B13" s="41" t="s">
        <v>305</v>
      </c>
      <c r="C13" s="42">
        <v>3600</v>
      </c>
      <c r="D13" s="28">
        <v>3600</v>
      </c>
      <c r="E13" s="9" t="s">
        <v>58</v>
      </c>
      <c r="F13" s="11"/>
      <c r="G13" s="22">
        <v>0</v>
      </c>
      <c r="H13" s="15">
        <f t="shared" si="4"/>
        <v>0</v>
      </c>
      <c r="I13" s="23">
        <v>0.08</v>
      </c>
      <c r="J13" s="16">
        <f t="shared" si="0"/>
        <v>0</v>
      </c>
      <c r="K13" s="16">
        <f t="shared" si="5"/>
        <v>0</v>
      </c>
      <c r="L13" s="17">
        <v>2200</v>
      </c>
      <c r="M13" s="32">
        <v>2200</v>
      </c>
      <c r="N13" s="17">
        <v>700</v>
      </c>
      <c r="O13" s="32">
        <v>700</v>
      </c>
      <c r="P13" s="18">
        <f t="shared" si="1"/>
        <v>0</v>
      </c>
      <c r="Q13" s="18">
        <f t="shared" si="2"/>
        <v>0</v>
      </c>
      <c r="R13" s="18">
        <f t="shared" si="3"/>
        <v>0</v>
      </c>
      <c r="S13" s="17"/>
    </row>
    <row r="14" spans="1:19" ht="72" customHeight="1" thickBot="1" x14ac:dyDescent="0.3">
      <c r="A14" s="9">
        <v>7</v>
      </c>
      <c r="B14" s="41" t="s">
        <v>306</v>
      </c>
      <c r="C14" s="42">
        <v>10000</v>
      </c>
      <c r="D14" s="28">
        <v>10000</v>
      </c>
      <c r="E14" s="9" t="s">
        <v>58</v>
      </c>
      <c r="F14" s="11"/>
      <c r="G14" s="22">
        <v>0</v>
      </c>
      <c r="H14" s="15">
        <f t="shared" si="4"/>
        <v>0</v>
      </c>
      <c r="I14" s="23">
        <v>0.08</v>
      </c>
      <c r="J14" s="16">
        <f t="shared" si="0"/>
        <v>0</v>
      </c>
      <c r="K14" s="16">
        <f t="shared" si="5"/>
        <v>0</v>
      </c>
      <c r="L14" s="17">
        <f t="shared" si="6"/>
        <v>6000</v>
      </c>
      <c r="M14" s="32">
        <v>6000</v>
      </c>
      <c r="N14" s="17">
        <f t="shared" si="7"/>
        <v>2000</v>
      </c>
      <c r="O14" s="32">
        <v>2000</v>
      </c>
      <c r="P14" s="18">
        <f t="shared" si="1"/>
        <v>0</v>
      </c>
      <c r="Q14" s="18">
        <f t="shared" si="2"/>
        <v>0</v>
      </c>
      <c r="R14" s="18">
        <f t="shared" si="3"/>
        <v>0</v>
      </c>
      <c r="S14" s="17"/>
    </row>
    <row r="15" spans="1:19" ht="75.75" customHeight="1" thickBot="1" x14ac:dyDescent="0.3">
      <c r="A15" s="9">
        <v>8</v>
      </c>
      <c r="B15" s="41" t="s">
        <v>307</v>
      </c>
      <c r="C15" s="42">
        <v>300</v>
      </c>
      <c r="D15" s="28">
        <v>300</v>
      </c>
      <c r="E15" s="9" t="s">
        <v>58</v>
      </c>
      <c r="F15" s="11"/>
      <c r="G15" s="22">
        <v>0</v>
      </c>
      <c r="H15" s="15">
        <f t="shared" si="4"/>
        <v>0</v>
      </c>
      <c r="I15" s="23">
        <v>0.08</v>
      </c>
      <c r="J15" s="16">
        <f t="shared" si="0"/>
        <v>0</v>
      </c>
      <c r="K15" s="16">
        <f t="shared" si="5"/>
        <v>0</v>
      </c>
      <c r="L15" s="17">
        <v>175</v>
      </c>
      <c r="M15" s="32">
        <v>175</v>
      </c>
      <c r="N15" s="17">
        <v>50</v>
      </c>
      <c r="O15" s="32">
        <v>50</v>
      </c>
      <c r="P15" s="18">
        <f t="shared" si="1"/>
        <v>0</v>
      </c>
      <c r="Q15" s="18">
        <f t="shared" si="2"/>
        <v>0</v>
      </c>
      <c r="R15" s="18">
        <f t="shared" si="3"/>
        <v>0</v>
      </c>
      <c r="S15" s="17"/>
    </row>
    <row r="16" spans="1:19" ht="90.75" customHeight="1" thickBot="1" x14ac:dyDescent="0.3">
      <c r="A16" s="9">
        <v>9</v>
      </c>
      <c r="B16" s="41" t="s">
        <v>310</v>
      </c>
      <c r="C16" s="42">
        <v>4320</v>
      </c>
      <c r="D16" s="28">
        <v>4320</v>
      </c>
      <c r="E16" s="9" t="s">
        <v>58</v>
      </c>
      <c r="F16" s="11"/>
      <c r="G16" s="22">
        <v>0</v>
      </c>
      <c r="H16" s="15">
        <f t="shared" si="4"/>
        <v>0</v>
      </c>
      <c r="I16" s="23">
        <v>0.08</v>
      </c>
      <c r="J16" s="16">
        <f t="shared" si="0"/>
        <v>0</v>
      </c>
      <c r="K16" s="16">
        <f t="shared" si="5"/>
        <v>0</v>
      </c>
      <c r="L16" s="17">
        <v>2400</v>
      </c>
      <c r="M16" s="32">
        <v>2400</v>
      </c>
      <c r="N16" s="17">
        <v>960</v>
      </c>
      <c r="O16" s="32">
        <v>960</v>
      </c>
      <c r="P16" s="18">
        <f t="shared" si="1"/>
        <v>0</v>
      </c>
      <c r="Q16" s="18">
        <f t="shared" si="2"/>
        <v>0</v>
      </c>
      <c r="R16" s="18">
        <f t="shared" si="3"/>
        <v>0</v>
      </c>
      <c r="S16" s="17"/>
    </row>
    <row r="17" spans="1:19" ht="78" customHeight="1" thickBot="1" x14ac:dyDescent="0.3">
      <c r="A17" s="9">
        <v>10</v>
      </c>
      <c r="B17" s="41" t="s">
        <v>308</v>
      </c>
      <c r="C17" s="42">
        <v>3500</v>
      </c>
      <c r="D17" s="28">
        <v>3500</v>
      </c>
      <c r="E17" s="9" t="s">
        <v>58</v>
      </c>
      <c r="F17" s="11"/>
      <c r="G17" s="22">
        <v>0</v>
      </c>
      <c r="H17" s="15">
        <f t="shared" si="4"/>
        <v>0</v>
      </c>
      <c r="I17" s="23">
        <v>0.08</v>
      </c>
      <c r="J17" s="16">
        <f t="shared" si="0"/>
        <v>0</v>
      </c>
      <c r="K17" s="16">
        <f t="shared" si="5"/>
        <v>0</v>
      </c>
      <c r="L17" s="17">
        <f t="shared" si="6"/>
        <v>2100</v>
      </c>
      <c r="M17" s="32">
        <v>2100</v>
      </c>
      <c r="N17" s="17">
        <f t="shared" si="7"/>
        <v>700</v>
      </c>
      <c r="O17" s="32">
        <v>700</v>
      </c>
      <c r="P17" s="18">
        <f t="shared" si="1"/>
        <v>0</v>
      </c>
      <c r="Q17" s="18">
        <f t="shared" si="2"/>
        <v>0</v>
      </c>
      <c r="R17" s="18">
        <f t="shared" si="3"/>
        <v>0</v>
      </c>
      <c r="S17" s="17"/>
    </row>
    <row r="18" spans="1:19" ht="36" customHeight="1" thickBot="1" x14ac:dyDescent="0.3">
      <c r="A18" s="9">
        <v>11</v>
      </c>
      <c r="B18" s="41" t="s">
        <v>309</v>
      </c>
      <c r="C18" s="42">
        <v>4500</v>
      </c>
      <c r="D18" s="28">
        <v>4500</v>
      </c>
      <c r="E18" s="9" t="s">
        <v>58</v>
      </c>
      <c r="F18" s="11"/>
      <c r="G18" s="22">
        <v>0</v>
      </c>
      <c r="H18" s="15">
        <f t="shared" si="4"/>
        <v>0</v>
      </c>
      <c r="I18" s="23">
        <v>0.08</v>
      </c>
      <c r="J18" s="16">
        <f t="shared" si="0"/>
        <v>0</v>
      </c>
      <c r="K18" s="16">
        <f t="shared" si="5"/>
        <v>0</v>
      </c>
      <c r="L18" s="17">
        <f t="shared" si="6"/>
        <v>2700</v>
      </c>
      <c r="M18" s="32">
        <v>2700</v>
      </c>
      <c r="N18" s="17">
        <f t="shared" si="7"/>
        <v>900</v>
      </c>
      <c r="O18" s="32">
        <v>900</v>
      </c>
      <c r="P18" s="18">
        <f t="shared" si="1"/>
        <v>0</v>
      </c>
      <c r="Q18" s="18">
        <f t="shared" si="2"/>
        <v>0</v>
      </c>
      <c r="R18" s="18">
        <f t="shared" si="3"/>
        <v>0</v>
      </c>
      <c r="S18" s="17"/>
    </row>
    <row r="19" spans="1:19" ht="158.25" thickBot="1" x14ac:dyDescent="0.3">
      <c r="A19" s="9">
        <v>12</v>
      </c>
      <c r="B19" s="41" t="s">
        <v>311</v>
      </c>
      <c r="C19" s="42">
        <v>400</v>
      </c>
      <c r="D19" s="28">
        <v>400</v>
      </c>
      <c r="E19" s="9" t="s">
        <v>58</v>
      </c>
      <c r="F19" s="11"/>
      <c r="G19" s="22">
        <v>0</v>
      </c>
      <c r="H19" s="15">
        <f t="shared" si="4"/>
        <v>0</v>
      </c>
      <c r="I19" s="23">
        <v>0.08</v>
      </c>
      <c r="J19" s="16">
        <f t="shared" si="0"/>
        <v>0</v>
      </c>
      <c r="K19" s="16">
        <f t="shared" si="5"/>
        <v>0</v>
      </c>
      <c r="L19" s="17">
        <v>200</v>
      </c>
      <c r="M19" s="32">
        <v>200</v>
      </c>
      <c r="N19" s="17">
        <v>100</v>
      </c>
      <c r="O19" s="32">
        <v>100</v>
      </c>
      <c r="P19" s="18">
        <f t="shared" si="1"/>
        <v>0</v>
      </c>
      <c r="Q19" s="18">
        <f t="shared" si="2"/>
        <v>0</v>
      </c>
      <c r="R19" s="18">
        <f t="shared" si="3"/>
        <v>0</v>
      </c>
      <c r="S19" s="17"/>
    </row>
    <row r="20" spans="1:19" x14ac:dyDescent="0.25">
      <c r="A20" s="57"/>
      <c r="B20" s="58"/>
      <c r="C20" s="58"/>
      <c r="D20" s="58"/>
      <c r="E20" s="58"/>
      <c r="F20" s="58"/>
      <c r="G20" s="59"/>
      <c r="H20" s="63">
        <f>SUM(H8:H19)</f>
        <v>0</v>
      </c>
      <c r="I20" s="65"/>
      <c r="J20" s="67"/>
      <c r="K20" s="69">
        <f>SUM(K8:K19)</f>
        <v>0</v>
      </c>
      <c r="L20" s="25"/>
      <c r="M20" s="71"/>
      <c r="N20" s="27"/>
      <c r="O20" s="71"/>
      <c r="P20" s="63">
        <f>SUM(P8:P19)</f>
        <v>0</v>
      </c>
      <c r="Q20" s="21"/>
      <c r="R20" s="63">
        <f>SUM(R8:R19)</f>
        <v>0</v>
      </c>
    </row>
    <row r="21" spans="1:19" ht="15.75" thickBot="1" x14ac:dyDescent="0.3">
      <c r="A21" s="60" t="s">
        <v>54</v>
      </c>
      <c r="B21" s="61"/>
      <c r="C21" s="61"/>
      <c r="D21" s="61"/>
      <c r="E21" s="61"/>
      <c r="F21" s="61"/>
      <c r="G21" s="62"/>
      <c r="H21" s="64"/>
      <c r="I21" s="66"/>
      <c r="J21" s="68"/>
      <c r="K21" s="70"/>
      <c r="L21" s="26"/>
      <c r="M21" s="72"/>
      <c r="N21" s="20"/>
      <c r="O21" s="72"/>
      <c r="P21" s="64"/>
      <c r="Q21" s="20"/>
      <c r="R21" s="64"/>
    </row>
    <row r="22" spans="1:19" x14ac:dyDescent="0.25">
      <c r="A22" s="13"/>
    </row>
    <row r="23" spans="1:19" x14ac:dyDescent="0.25">
      <c r="A23" s="53" t="s">
        <v>55</v>
      </c>
      <c r="B23" s="53"/>
      <c r="C23" s="53"/>
      <c r="D23" s="53"/>
      <c r="E23" s="53"/>
      <c r="F23" s="53"/>
      <c r="G23" s="53"/>
      <c r="H23" s="53"/>
      <c r="I23" s="53"/>
      <c r="J23" s="53"/>
      <c r="K23" s="53"/>
      <c r="L23" s="53"/>
      <c r="M23" s="53"/>
      <c r="N23" s="53"/>
      <c r="O23" s="53"/>
      <c r="P23" s="53"/>
      <c r="Q23" s="19"/>
    </row>
    <row r="27" spans="1:19" x14ac:dyDescent="0.25">
      <c r="A27" s="43" t="s">
        <v>312</v>
      </c>
    </row>
    <row r="28" spans="1:19" x14ac:dyDescent="0.25">
      <c r="A28" s="44" t="s">
        <v>313</v>
      </c>
    </row>
    <row r="29" spans="1:19" x14ac:dyDescent="0.25">
      <c r="A29" s="44" t="s">
        <v>314</v>
      </c>
    </row>
    <row r="30" spans="1:19" x14ac:dyDescent="0.25">
      <c r="A30" s="45" t="s">
        <v>315</v>
      </c>
    </row>
    <row r="31" spans="1:19" x14ac:dyDescent="0.25">
      <c r="A31" s="45" t="s">
        <v>316</v>
      </c>
    </row>
    <row r="32" spans="1:19" ht="15.75" x14ac:dyDescent="0.25">
      <c r="A32" s="46"/>
    </row>
    <row r="33" spans="1:18" ht="15.75" x14ac:dyDescent="0.25">
      <c r="A33" s="47"/>
    </row>
    <row r="34" spans="1:18" ht="15.75" x14ac:dyDescent="0.25">
      <c r="A34" s="47" t="s">
        <v>317</v>
      </c>
    </row>
    <row r="35" spans="1:18" x14ac:dyDescent="0.25">
      <c r="A35" s="48" t="s">
        <v>318</v>
      </c>
    </row>
    <row r="36" spans="1:18" x14ac:dyDescent="0.25">
      <c r="A36" s="49" t="s">
        <v>319</v>
      </c>
    </row>
    <row r="40" spans="1:18" x14ac:dyDescent="0.25">
      <c r="A40" s="24"/>
      <c r="B40" t="s">
        <v>74</v>
      </c>
    </row>
    <row r="42" spans="1:18" ht="36" customHeight="1" x14ac:dyDescent="0.25">
      <c r="A42" s="33"/>
      <c r="B42" s="52" t="s">
        <v>210</v>
      </c>
      <c r="C42" s="52"/>
      <c r="D42" s="52"/>
      <c r="E42" s="52"/>
      <c r="F42" s="52"/>
      <c r="G42" s="52"/>
      <c r="H42" s="52"/>
      <c r="I42" s="52"/>
      <c r="J42" s="52"/>
      <c r="K42" s="52"/>
      <c r="L42" s="52"/>
      <c r="M42" s="52"/>
      <c r="N42" s="52"/>
      <c r="O42" s="52"/>
      <c r="P42" s="52"/>
      <c r="Q42" s="52"/>
      <c r="R42" s="52"/>
    </row>
  </sheetData>
  <mergeCells count="27">
    <mergeCell ref="J3:J6"/>
    <mergeCell ref="A3:A6"/>
    <mergeCell ref="C3:C6"/>
    <mergeCell ref="D3:D6"/>
    <mergeCell ref="F3:F6"/>
    <mergeCell ref="I3:I6"/>
    <mergeCell ref="Q3:Q6"/>
    <mergeCell ref="R3:R6"/>
    <mergeCell ref="S3:S6"/>
    <mergeCell ref="A20:G20"/>
    <mergeCell ref="H20:H21"/>
    <mergeCell ref="I20:I21"/>
    <mergeCell ref="J20:J21"/>
    <mergeCell ref="K20:K21"/>
    <mergeCell ref="M20:M21"/>
    <mergeCell ref="O20:O21"/>
    <mergeCell ref="K3:K6"/>
    <mergeCell ref="L3:L6"/>
    <mergeCell ref="M3:M6"/>
    <mergeCell ref="N3:N6"/>
    <mergeCell ref="O3:O6"/>
    <mergeCell ref="P3:P6"/>
    <mergeCell ref="P20:P21"/>
    <mergeCell ref="R20:R21"/>
    <mergeCell ref="A21:G21"/>
    <mergeCell ref="A23:P23"/>
    <mergeCell ref="B42:R42"/>
  </mergeCells>
  <pageMargins left="0.7" right="0.7" top="0.75" bottom="0.75" header="0.3" footer="0.3"/>
  <pageSetup paperSize="9"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R28"/>
  <sheetViews>
    <sheetView workbookViewId="0">
      <selection activeCell="F3" sqref="F3:F6"/>
    </sheetView>
  </sheetViews>
  <sheetFormatPr defaultRowHeight="15" x14ac:dyDescent="0.25"/>
  <cols>
    <col min="2" max="2" width="29.5703125" customWidth="1"/>
  </cols>
  <sheetData>
    <row r="2" spans="1:18" ht="15.75" thickBot="1" x14ac:dyDescent="0.3">
      <c r="A2" s="51" t="s">
        <v>375</v>
      </c>
    </row>
    <row r="3" spans="1:18" ht="25.5" customHeight="1" x14ac:dyDescent="0.25">
      <c r="A3" s="54" t="s">
        <v>1</v>
      </c>
      <c r="B3" s="3" t="s">
        <v>2</v>
      </c>
      <c r="C3" s="54" t="s">
        <v>75</v>
      </c>
      <c r="D3" s="54" t="s">
        <v>76</v>
      </c>
      <c r="E3" s="3"/>
      <c r="F3" s="54" t="s">
        <v>385</v>
      </c>
      <c r="G3" s="7" t="s">
        <v>4</v>
      </c>
      <c r="H3" s="3" t="s">
        <v>6</v>
      </c>
      <c r="I3" s="54" t="s">
        <v>8</v>
      </c>
      <c r="J3" s="54" t="s">
        <v>71</v>
      </c>
      <c r="K3" s="54" t="s">
        <v>72</v>
      </c>
      <c r="L3" s="54" t="s">
        <v>68</v>
      </c>
      <c r="M3" s="54" t="s">
        <v>77</v>
      </c>
      <c r="N3" s="54" t="s">
        <v>78</v>
      </c>
      <c r="O3" s="54" t="s">
        <v>79</v>
      </c>
      <c r="P3" s="54" t="s">
        <v>69</v>
      </c>
      <c r="Q3" s="54" t="s">
        <v>73</v>
      </c>
      <c r="R3" s="54" t="s">
        <v>70</v>
      </c>
    </row>
    <row r="4" spans="1:18" ht="24" x14ac:dyDescent="0.25">
      <c r="A4" s="55"/>
      <c r="B4" s="6" t="s">
        <v>3</v>
      </c>
      <c r="C4" s="55"/>
      <c r="D4" s="55"/>
      <c r="E4" s="6" t="s">
        <v>56</v>
      </c>
      <c r="F4" s="55"/>
      <c r="G4" s="6" t="s">
        <v>5</v>
      </c>
      <c r="H4" s="6" t="s">
        <v>7</v>
      </c>
      <c r="I4" s="55"/>
      <c r="J4" s="55"/>
      <c r="K4" s="55"/>
      <c r="L4" s="55"/>
      <c r="M4" s="55"/>
      <c r="N4" s="55"/>
      <c r="O4" s="55"/>
      <c r="P4" s="55"/>
      <c r="Q4" s="55"/>
      <c r="R4" s="55"/>
    </row>
    <row r="5" spans="1:18" ht="48" x14ac:dyDescent="0.25">
      <c r="A5" s="55"/>
      <c r="B5" s="4"/>
      <c r="C5" s="55"/>
      <c r="D5" s="55"/>
      <c r="E5" s="4"/>
      <c r="F5" s="55"/>
      <c r="G5" s="6" t="s">
        <v>80</v>
      </c>
      <c r="H5" s="4"/>
      <c r="I5" s="55"/>
      <c r="J5" s="55"/>
      <c r="K5" s="55"/>
      <c r="L5" s="55"/>
      <c r="M5" s="55"/>
      <c r="N5" s="55"/>
      <c r="O5" s="55"/>
      <c r="P5" s="55"/>
      <c r="Q5" s="55"/>
      <c r="R5" s="55"/>
    </row>
    <row r="6" spans="1:18" ht="15.75" thickBot="1" x14ac:dyDescent="0.3">
      <c r="A6" s="56"/>
      <c r="B6" s="5"/>
      <c r="C6" s="56"/>
      <c r="D6" s="56"/>
      <c r="E6" s="5"/>
      <c r="F6" s="56"/>
      <c r="G6" s="5"/>
      <c r="H6" s="5"/>
      <c r="I6" s="56"/>
      <c r="J6" s="56"/>
      <c r="K6" s="56"/>
      <c r="L6" s="56"/>
      <c r="M6" s="56"/>
      <c r="N6" s="56"/>
      <c r="O6" s="56"/>
      <c r="P6" s="56"/>
      <c r="Q6" s="56"/>
      <c r="R6" s="56"/>
    </row>
    <row r="7" spans="1:18" ht="15.75" thickBot="1" x14ac:dyDescent="0.3">
      <c r="A7" s="8">
        <v>1</v>
      </c>
      <c r="B7" s="8">
        <v>2</v>
      </c>
      <c r="C7" s="8">
        <v>3</v>
      </c>
      <c r="D7" s="8">
        <v>4</v>
      </c>
      <c r="E7" s="8">
        <v>5</v>
      </c>
      <c r="F7" s="8">
        <v>6</v>
      </c>
      <c r="G7" s="8">
        <v>7</v>
      </c>
      <c r="H7" s="8">
        <v>8</v>
      </c>
      <c r="I7" s="8">
        <v>9</v>
      </c>
      <c r="J7" s="8">
        <v>10</v>
      </c>
      <c r="K7" s="8">
        <v>11</v>
      </c>
      <c r="L7" s="8">
        <v>12</v>
      </c>
      <c r="M7" s="8">
        <v>13</v>
      </c>
      <c r="N7" s="8">
        <v>14</v>
      </c>
      <c r="O7" s="8">
        <v>15</v>
      </c>
      <c r="P7" s="8">
        <v>16</v>
      </c>
      <c r="Q7" s="8">
        <v>17</v>
      </c>
      <c r="R7" s="8">
        <v>18</v>
      </c>
    </row>
    <row r="8" spans="1:18" ht="297.75" customHeight="1" thickBot="1" x14ac:dyDescent="0.3">
      <c r="A8" s="9">
        <v>1</v>
      </c>
      <c r="B8" s="41" t="s">
        <v>320</v>
      </c>
      <c r="C8" s="42">
        <v>11400</v>
      </c>
      <c r="D8" s="28">
        <v>11400</v>
      </c>
      <c r="E8" s="9" t="s">
        <v>58</v>
      </c>
      <c r="F8" s="11"/>
      <c r="G8" s="22">
        <v>0</v>
      </c>
      <c r="H8" s="15">
        <f>D8*G8</f>
        <v>0</v>
      </c>
      <c r="I8" s="23">
        <v>0.23</v>
      </c>
      <c r="J8" s="16">
        <f t="shared" ref="J8:J15" si="0">H8*I8</f>
        <v>0</v>
      </c>
      <c r="K8" s="16">
        <f>H8+J8</f>
        <v>0</v>
      </c>
      <c r="L8" s="17">
        <f>C8*0.6</f>
        <v>6840</v>
      </c>
      <c r="M8" s="32">
        <v>6840</v>
      </c>
      <c r="N8" s="17">
        <f>C8*0.2</f>
        <v>2280</v>
      </c>
      <c r="O8" s="32">
        <v>2280</v>
      </c>
      <c r="P8" s="18">
        <f t="shared" ref="P8:P15" si="1">G8*O8</f>
        <v>0</v>
      </c>
      <c r="Q8" s="18">
        <f t="shared" ref="Q8:Q15" si="2">I8*P8</f>
        <v>0</v>
      </c>
      <c r="R8" s="18">
        <f t="shared" ref="R8:R15" si="3">P8+Q8</f>
        <v>0</v>
      </c>
    </row>
    <row r="9" spans="1:18" ht="292.5" customHeight="1" thickBot="1" x14ac:dyDescent="0.3">
      <c r="A9" s="9">
        <v>2</v>
      </c>
      <c r="B9" s="41" t="s">
        <v>321</v>
      </c>
      <c r="C9" s="42">
        <v>150</v>
      </c>
      <c r="D9" s="28">
        <v>150</v>
      </c>
      <c r="E9" s="9" t="s">
        <v>58</v>
      </c>
      <c r="F9" s="11"/>
      <c r="G9" s="22">
        <v>0</v>
      </c>
      <c r="H9" s="15">
        <f>D9*G9</f>
        <v>0</v>
      </c>
      <c r="I9" s="23">
        <v>0.23</v>
      </c>
      <c r="J9" s="16">
        <f t="shared" si="0"/>
        <v>0</v>
      </c>
      <c r="K9" s="16">
        <f>H9+J9</f>
        <v>0</v>
      </c>
      <c r="L9" s="17">
        <f>C9*0.6</f>
        <v>90</v>
      </c>
      <c r="M9" s="32">
        <v>90</v>
      </c>
      <c r="N9" s="17">
        <f>C9*0.2</f>
        <v>30</v>
      </c>
      <c r="O9" s="32">
        <v>30</v>
      </c>
      <c r="P9" s="18">
        <f t="shared" si="1"/>
        <v>0</v>
      </c>
      <c r="Q9" s="18">
        <f t="shared" si="2"/>
        <v>0</v>
      </c>
      <c r="R9" s="18">
        <f t="shared" si="3"/>
        <v>0</v>
      </c>
    </row>
    <row r="10" spans="1:18" ht="290.25" customHeight="1" thickBot="1" x14ac:dyDescent="0.3">
      <c r="A10" s="9">
        <v>3</v>
      </c>
      <c r="B10" s="41" t="s">
        <v>322</v>
      </c>
      <c r="C10" s="42">
        <v>16500</v>
      </c>
      <c r="D10" s="28">
        <v>16500</v>
      </c>
      <c r="E10" s="9" t="s">
        <v>58</v>
      </c>
      <c r="F10" s="11"/>
      <c r="G10" s="22">
        <v>0</v>
      </c>
      <c r="H10" s="15">
        <f t="shared" ref="H10:H15" si="4">D10*G10</f>
        <v>0</v>
      </c>
      <c r="I10" s="23">
        <v>0.08</v>
      </c>
      <c r="J10" s="16">
        <f t="shared" si="0"/>
        <v>0</v>
      </c>
      <c r="K10" s="16">
        <f t="shared" ref="K10:K15" si="5">H10+J10</f>
        <v>0</v>
      </c>
      <c r="L10" s="17">
        <f t="shared" ref="L10:L14" si="6">C10*0.6</f>
        <v>9900</v>
      </c>
      <c r="M10" s="32">
        <v>9900</v>
      </c>
      <c r="N10" s="17">
        <f t="shared" ref="N10:N14" si="7">C10*0.2</f>
        <v>3300</v>
      </c>
      <c r="O10" s="32">
        <v>3300</v>
      </c>
      <c r="P10" s="18">
        <f t="shared" si="1"/>
        <v>0</v>
      </c>
      <c r="Q10" s="18">
        <f t="shared" si="2"/>
        <v>0</v>
      </c>
      <c r="R10" s="18">
        <f t="shared" si="3"/>
        <v>0</v>
      </c>
    </row>
    <row r="11" spans="1:18" ht="288.75" customHeight="1" thickBot="1" x14ac:dyDescent="0.3">
      <c r="A11" s="9">
        <v>4</v>
      </c>
      <c r="B11" s="41" t="s">
        <v>323</v>
      </c>
      <c r="C11" s="42">
        <v>180</v>
      </c>
      <c r="D11" s="28">
        <v>180</v>
      </c>
      <c r="E11" s="9" t="s">
        <v>58</v>
      </c>
      <c r="F11" s="11"/>
      <c r="G11" s="22">
        <v>0</v>
      </c>
      <c r="H11" s="15">
        <f t="shared" si="4"/>
        <v>0</v>
      </c>
      <c r="I11" s="23">
        <v>0.08</v>
      </c>
      <c r="J11" s="16">
        <f t="shared" si="0"/>
        <v>0</v>
      </c>
      <c r="K11" s="16">
        <f t="shared" si="5"/>
        <v>0</v>
      </c>
      <c r="L11" s="17">
        <v>120</v>
      </c>
      <c r="M11" s="32">
        <v>120</v>
      </c>
      <c r="N11" s="17">
        <v>30</v>
      </c>
      <c r="O11" s="32">
        <v>30</v>
      </c>
      <c r="P11" s="18">
        <f t="shared" si="1"/>
        <v>0</v>
      </c>
      <c r="Q11" s="18">
        <f t="shared" si="2"/>
        <v>0</v>
      </c>
      <c r="R11" s="18">
        <f t="shared" si="3"/>
        <v>0</v>
      </c>
    </row>
    <row r="12" spans="1:18" ht="293.25" thickBot="1" x14ac:dyDescent="0.3">
      <c r="A12" s="9">
        <v>5</v>
      </c>
      <c r="B12" s="41" t="s">
        <v>324</v>
      </c>
      <c r="C12" s="42">
        <v>180</v>
      </c>
      <c r="D12" s="28">
        <v>180</v>
      </c>
      <c r="E12" s="9" t="s">
        <v>58</v>
      </c>
      <c r="F12" s="11"/>
      <c r="G12" s="22">
        <v>0</v>
      </c>
      <c r="H12" s="15">
        <f t="shared" si="4"/>
        <v>0</v>
      </c>
      <c r="I12" s="23">
        <v>0.08</v>
      </c>
      <c r="J12" s="16">
        <f t="shared" si="0"/>
        <v>0</v>
      </c>
      <c r="K12" s="16">
        <f t="shared" si="5"/>
        <v>0</v>
      </c>
      <c r="L12" s="17">
        <v>120</v>
      </c>
      <c r="M12" s="32">
        <v>120</v>
      </c>
      <c r="N12" s="17">
        <v>30</v>
      </c>
      <c r="O12" s="32">
        <v>30</v>
      </c>
      <c r="P12" s="18">
        <f t="shared" si="1"/>
        <v>0</v>
      </c>
      <c r="Q12" s="18">
        <f t="shared" si="2"/>
        <v>0</v>
      </c>
      <c r="R12" s="18">
        <f t="shared" si="3"/>
        <v>0</v>
      </c>
    </row>
    <row r="13" spans="1:18" ht="79.5" thickBot="1" x14ac:dyDescent="0.3">
      <c r="A13" s="9">
        <v>6</v>
      </c>
      <c r="B13" s="41" t="s">
        <v>325</v>
      </c>
      <c r="C13" s="42">
        <v>3300</v>
      </c>
      <c r="D13" s="28">
        <v>3300</v>
      </c>
      <c r="E13" s="9" t="s">
        <v>58</v>
      </c>
      <c r="F13" s="11"/>
      <c r="G13" s="22">
        <v>0</v>
      </c>
      <c r="H13" s="15">
        <f t="shared" si="4"/>
        <v>0</v>
      </c>
      <c r="I13" s="23">
        <v>0.08</v>
      </c>
      <c r="J13" s="16">
        <f t="shared" si="0"/>
        <v>0</v>
      </c>
      <c r="K13" s="16">
        <f t="shared" si="5"/>
        <v>0</v>
      </c>
      <c r="L13" s="17">
        <f t="shared" si="6"/>
        <v>1980</v>
      </c>
      <c r="M13" s="32">
        <v>1980</v>
      </c>
      <c r="N13" s="17">
        <f t="shared" si="7"/>
        <v>660</v>
      </c>
      <c r="O13" s="32">
        <v>660</v>
      </c>
      <c r="P13" s="18">
        <f t="shared" si="1"/>
        <v>0</v>
      </c>
      <c r="Q13" s="18">
        <f t="shared" si="2"/>
        <v>0</v>
      </c>
      <c r="R13" s="18">
        <f t="shared" si="3"/>
        <v>0</v>
      </c>
    </row>
    <row r="14" spans="1:18" ht="409.6" customHeight="1" thickBot="1" x14ac:dyDescent="0.3">
      <c r="A14" s="9">
        <v>7</v>
      </c>
      <c r="B14" s="41" t="s">
        <v>326</v>
      </c>
      <c r="C14" s="42">
        <v>2625</v>
      </c>
      <c r="D14" s="28">
        <v>2625</v>
      </c>
      <c r="E14" s="9" t="s">
        <v>58</v>
      </c>
      <c r="F14" s="11"/>
      <c r="G14" s="22">
        <v>0</v>
      </c>
      <c r="H14" s="15">
        <f t="shared" si="4"/>
        <v>0</v>
      </c>
      <c r="I14" s="23">
        <v>0.08</v>
      </c>
      <c r="J14" s="16">
        <f t="shared" si="0"/>
        <v>0</v>
      </c>
      <c r="K14" s="16">
        <f t="shared" si="5"/>
        <v>0</v>
      </c>
      <c r="L14" s="17">
        <f t="shared" si="6"/>
        <v>1575</v>
      </c>
      <c r="M14" s="32">
        <v>1575</v>
      </c>
      <c r="N14" s="17">
        <f t="shared" si="7"/>
        <v>525</v>
      </c>
      <c r="O14" s="32">
        <v>525</v>
      </c>
      <c r="P14" s="18">
        <f t="shared" si="1"/>
        <v>0</v>
      </c>
      <c r="Q14" s="18">
        <f t="shared" si="2"/>
        <v>0</v>
      </c>
      <c r="R14" s="18">
        <f t="shared" si="3"/>
        <v>0</v>
      </c>
    </row>
    <row r="15" spans="1:18" ht="45.75" thickBot="1" x14ac:dyDescent="0.3">
      <c r="A15" s="9">
        <v>8</v>
      </c>
      <c r="B15" s="41" t="s">
        <v>327</v>
      </c>
      <c r="C15" s="42">
        <v>14310</v>
      </c>
      <c r="D15" s="28">
        <v>14310</v>
      </c>
      <c r="E15" s="9" t="s">
        <v>58</v>
      </c>
      <c r="F15" s="11"/>
      <c r="G15" s="22">
        <v>0</v>
      </c>
      <c r="H15" s="15">
        <f t="shared" si="4"/>
        <v>0</v>
      </c>
      <c r="I15" s="23">
        <v>0.08</v>
      </c>
      <c r="J15" s="16">
        <f t="shared" si="0"/>
        <v>0</v>
      </c>
      <c r="K15" s="16">
        <f t="shared" si="5"/>
        <v>0</v>
      </c>
      <c r="L15" s="17">
        <v>8580</v>
      </c>
      <c r="M15" s="32">
        <v>8580</v>
      </c>
      <c r="N15" s="17">
        <v>2850</v>
      </c>
      <c r="O15" s="32">
        <v>2850</v>
      </c>
      <c r="P15" s="18">
        <f t="shared" si="1"/>
        <v>0</v>
      </c>
      <c r="Q15" s="18">
        <f t="shared" si="2"/>
        <v>0</v>
      </c>
      <c r="R15" s="18">
        <f t="shared" si="3"/>
        <v>0</v>
      </c>
    </row>
    <row r="16" spans="1:18" x14ac:dyDescent="0.25">
      <c r="A16" s="57"/>
      <c r="B16" s="58"/>
      <c r="C16" s="58"/>
      <c r="D16" s="58"/>
      <c r="E16" s="58"/>
      <c r="F16" s="58"/>
      <c r="G16" s="59"/>
      <c r="H16" s="63">
        <f>SUM(H8:H15)</f>
        <v>0</v>
      </c>
      <c r="I16" s="65"/>
      <c r="J16" s="67"/>
      <c r="K16" s="69">
        <f>SUM(K8:K15)</f>
        <v>0</v>
      </c>
      <c r="L16" s="25"/>
      <c r="M16" s="71"/>
      <c r="N16" s="27"/>
      <c r="O16" s="71"/>
      <c r="P16" s="63">
        <f>SUM(P8:P15)</f>
        <v>0</v>
      </c>
      <c r="Q16" s="21"/>
      <c r="R16" s="63">
        <f>SUM(R8:R15)</f>
        <v>0</v>
      </c>
    </row>
    <row r="17" spans="1:18" ht="15.75" thickBot="1" x14ac:dyDescent="0.3">
      <c r="A17" s="60" t="s">
        <v>54</v>
      </c>
      <c r="B17" s="61"/>
      <c r="C17" s="61"/>
      <c r="D17" s="61"/>
      <c r="E17" s="61"/>
      <c r="F17" s="61"/>
      <c r="G17" s="62"/>
      <c r="H17" s="64"/>
      <c r="I17" s="66"/>
      <c r="J17" s="68"/>
      <c r="K17" s="70"/>
      <c r="L17" s="26"/>
      <c r="M17" s="72"/>
      <c r="N17" s="20"/>
      <c r="O17" s="72"/>
      <c r="P17" s="64"/>
      <c r="Q17" s="20"/>
      <c r="R17" s="64"/>
    </row>
    <row r="18" spans="1:18" x14ac:dyDescent="0.25">
      <c r="A18" s="13"/>
    </row>
    <row r="19" spans="1:18" x14ac:dyDescent="0.25">
      <c r="A19" s="53" t="s">
        <v>55</v>
      </c>
      <c r="B19" s="53"/>
      <c r="C19" s="53"/>
      <c r="D19" s="53"/>
      <c r="E19" s="53"/>
      <c r="F19" s="53"/>
      <c r="G19" s="53"/>
      <c r="H19" s="53"/>
      <c r="I19" s="53"/>
      <c r="J19" s="53"/>
      <c r="K19" s="53"/>
      <c r="L19" s="53"/>
      <c r="M19" s="53"/>
      <c r="N19" s="53"/>
      <c r="O19" s="53"/>
      <c r="P19" s="53"/>
      <c r="Q19" s="19"/>
    </row>
    <row r="22" spans="1:18" x14ac:dyDescent="0.25">
      <c r="A22" s="50" t="s">
        <v>328</v>
      </c>
    </row>
    <row r="26" spans="1:18" x14ac:dyDescent="0.25">
      <c r="A26" s="24"/>
      <c r="B26" t="s">
        <v>74</v>
      </c>
    </row>
    <row r="28" spans="1:18" ht="45" customHeight="1" x14ac:dyDescent="0.25">
      <c r="A28" s="33"/>
      <c r="B28" s="52" t="s">
        <v>210</v>
      </c>
      <c r="C28" s="52"/>
      <c r="D28" s="52"/>
      <c r="E28" s="52"/>
      <c r="F28" s="52"/>
      <c r="G28" s="52"/>
      <c r="H28" s="52"/>
      <c r="I28" s="52"/>
      <c r="J28" s="52"/>
      <c r="K28" s="52"/>
      <c r="L28" s="52"/>
      <c r="M28" s="52"/>
      <c r="N28" s="52"/>
      <c r="O28" s="52"/>
      <c r="P28" s="52"/>
      <c r="Q28" s="52"/>
      <c r="R28" s="52"/>
    </row>
  </sheetData>
  <mergeCells count="26">
    <mergeCell ref="M3:M6"/>
    <mergeCell ref="N3:N6"/>
    <mergeCell ref="O3:O6"/>
    <mergeCell ref="P3:P6"/>
    <mergeCell ref="A3:A6"/>
    <mergeCell ref="C3:C6"/>
    <mergeCell ref="D3:D6"/>
    <mergeCell ref="F3:F6"/>
    <mergeCell ref="I3:I6"/>
    <mergeCell ref="J3:J6"/>
    <mergeCell ref="R16:R17"/>
    <mergeCell ref="A17:G17"/>
    <mergeCell ref="A19:P19"/>
    <mergeCell ref="B28:R28"/>
    <mergeCell ref="Q3:Q6"/>
    <mergeCell ref="R3:R6"/>
    <mergeCell ref="A16:G16"/>
    <mergeCell ref="H16:H17"/>
    <mergeCell ref="I16:I17"/>
    <mergeCell ref="J16:J17"/>
    <mergeCell ref="K16:K17"/>
    <mergeCell ref="M16:M17"/>
    <mergeCell ref="O16:O17"/>
    <mergeCell ref="P16:P17"/>
    <mergeCell ref="K3:K6"/>
    <mergeCell ref="L3:L6"/>
  </mergeCells>
  <pageMargins left="0.7" right="0.7" top="0.75" bottom="0.75" header="0.3" footer="0.3"/>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R28"/>
  <sheetViews>
    <sheetView workbookViewId="0">
      <selection activeCell="F4" sqref="F4:F7"/>
    </sheetView>
  </sheetViews>
  <sheetFormatPr defaultRowHeight="15" x14ac:dyDescent="0.25"/>
  <sheetData>
    <row r="3" spans="1:18" ht="15.75" thickBot="1" x14ac:dyDescent="0.3">
      <c r="A3" s="51" t="s">
        <v>376</v>
      </c>
    </row>
    <row r="4" spans="1:18" ht="36" x14ac:dyDescent="0.25">
      <c r="A4" s="54" t="s">
        <v>1</v>
      </c>
      <c r="B4" s="3" t="s">
        <v>2</v>
      </c>
      <c r="C4" s="54" t="s">
        <v>75</v>
      </c>
      <c r="D4" s="54" t="s">
        <v>76</v>
      </c>
      <c r="E4" s="3"/>
      <c r="F4" s="54" t="s">
        <v>385</v>
      </c>
      <c r="G4" s="7" t="s">
        <v>4</v>
      </c>
      <c r="H4" s="3" t="s">
        <v>6</v>
      </c>
      <c r="I4" s="54" t="s">
        <v>8</v>
      </c>
      <c r="J4" s="54" t="s">
        <v>71</v>
      </c>
      <c r="K4" s="54" t="s">
        <v>72</v>
      </c>
      <c r="L4" s="54" t="s">
        <v>68</v>
      </c>
      <c r="M4" s="54" t="s">
        <v>77</v>
      </c>
      <c r="N4" s="54" t="s">
        <v>78</v>
      </c>
      <c r="O4" s="54" t="s">
        <v>79</v>
      </c>
      <c r="P4" s="54" t="s">
        <v>69</v>
      </c>
      <c r="Q4" s="54" t="s">
        <v>73</v>
      </c>
      <c r="R4" s="54" t="s">
        <v>70</v>
      </c>
    </row>
    <row r="5" spans="1:18" ht="24" x14ac:dyDescent="0.25">
      <c r="A5" s="55"/>
      <c r="B5" s="6" t="s">
        <v>3</v>
      </c>
      <c r="C5" s="55"/>
      <c r="D5" s="55"/>
      <c r="E5" s="6" t="s">
        <v>56</v>
      </c>
      <c r="F5" s="55"/>
      <c r="G5" s="6" t="s">
        <v>5</v>
      </c>
      <c r="H5" s="6" t="s">
        <v>7</v>
      </c>
      <c r="I5" s="55"/>
      <c r="J5" s="55"/>
      <c r="K5" s="55"/>
      <c r="L5" s="55"/>
      <c r="M5" s="55"/>
      <c r="N5" s="55"/>
      <c r="O5" s="55"/>
      <c r="P5" s="55"/>
      <c r="Q5" s="55"/>
      <c r="R5" s="55"/>
    </row>
    <row r="6" spans="1:18" ht="48" x14ac:dyDescent="0.25">
      <c r="A6" s="55"/>
      <c r="B6" s="4"/>
      <c r="C6" s="55"/>
      <c r="D6" s="55"/>
      <c r="E6" s="4"/>
      <c r="F6" s="55"/>
      <c r="G6" s="6" t="s">
        <v>80</v>
      </c>
      <c r="H6" s="4"/>
      <c r="I6" s="55"/>
      <c r="J6" s="55"/>
      <c r="K6" s="55"/>
      <c r="L6" s="55"/>
      <c r="M6" s="55"/>
      <c r="N6" s="55"/>
      <c r="O6" s="55"/>
      <c r="P6" s="55"/>
      <c r="Q6" s="55"/>
      <c r="R6" s="55"/>
    </row>
    <row r="7" spans="1:18" ht="15.75" thickBot="1" x14ac:dyDescent="0.3">
      <c r="A7" s="56"/>
      <c r="B7" s="5"/>
      <c r="C7" s="56"/>
      <c r="D7" s="56"/>
      <c r="E7" s="5"/>
      <c r="F7" s="56"/>
      <c r="G7" s="5"/>
      <c r="H7" s="5"/>
      <c r="I7" s="56"/>
      <c r="J7" s="56"/>
      <c r="K7" s="56"/>
      <c r="L7" s="56"/>
      <c r="M7" s="56"/>
      <c r="N7" s="56"/>
      <c r="O7" s="56"/>
      <c r="P7" s="56"/>
      <c r="Q7" s="56"/>
      <c r="R7" s="56"/>
    </row>
    <row r="8" spans="1:18" ht="15.75" thickBot="1" x14ac:dyDescent="0.3">
      <c r="A8" s="8">
        <v>1</v>
      </c>
      <c r="B8" s="8">
        <v>2</v>
      </c>
      <c r="C8" s="8">
        <v>3</v>
      </c>
      <c r="D8" s="8">
        <v>4</v>
      </c>
      <c r="E8" s="8">
        <v>5</v>
      </c>
      <c r="F8" s="8">
        <v>6</v>
      </c>
      <c r="G8" s="8">
        <v>7</v>
      </c>
      <c r="H8" s="8">
        <v>8</v>
      </c>
      <c r="I8" s="8">
        <v>9</v>
      </c>
      <c r="J8" s="8">
        <v>10</v>
      </c>
      <c r="K8" s="8">
        <v>11</v>
      </c>
      <c r="L8" s="8">
        <v>12</v>
      </c>
      <c r="M8" s="8">
        <v>13</v>
      </c>
      <c r="N8" s="8">
        <v>14</v>
      </c>
      <c r="O8" s="8">
        <v>15</v>
      </c>
      <c r="P8" s="8">
        <v>16</v>
      </c>
      <c r="Q8" s="8">
        <v>17</v>
      </c>
      <c r="R8" s="8">
        <v>18</v>
      </c>
    </row>
    <row r="9" spans="1:18" ht="84" customHeight="1" thickBot="1" x14ac:dyDescent="0.3">
      <c r="A9" s="9">
        <v>1</v>
      </c>
      <c r="B9" s="41" t="s">
        <v>331</v>
      </c>
      <c r="C9" s="42">
        <v>0</v>
      </c>
      <c r="D9" s="28">
        <v>0</v>
      </c>
      <c r="E9" s="9" t="s">
        <v>58</v>
      </c>
      <c r="F9" s="11"/>
      <c r="G9" s="22">
        <v>0</v>
      </c>
      <c r="H9" s="15">
        <f>D9*G9</f>
        <v>0</v>
      </c>
      <c r="I9" s="23">
        <v>0.08</v>
      </c>
      <c r="J9" s="16">
        <f t="shared" ref="J9:J16" si="0">H9*I9</f>
        <v>0</v>
      </c>
      <c r="K9" s="16">
        <f>H9+J9</f>
        <v>0</v>
      </c>
      <c r="L9" s="17">
        <v>0</v>
      </c>
      <c r="M9" s="32">
        <v>0</v>
      </c>
      <c r="N9" s="17">
        <v>2</v>
      </c>
      <c r="O9" s="32">
        <v>2</v>
      </c>
      <c r="P9" s="18">
        <f t="shared" ref="P9:P16" si="1">G9*O9</f>
        <v>0</v>
      </c>
      <c r="Q9" s="18">
        <f t="shared" ref="Q9:Q16" si="2">I9*P9</f>
        <v>0</v>
      </c>
      <c r="R9" s="18">
        <f t="shared" ref="R9:R16" si="3">P9+Q9</f>
        <v>0</v>
      </c>
    </row>
    <row r="10" spans="1:18" ht="78.75" customHeight="1" thickBot="1" x14ac:dyDescent="0.3">
      <c r="A10" s="9">
        <v>2</v>
      </c>
      <c r="B10" s="41" t="s">
        <v>332</v>
      </c>
      <c r="C10" s="42">
        <v>0</v>
      </c>
      <c r="D10" s="28">
        <v>0</v>
      </c>
      <c r="E10" s="9" t="s">
        <v>58</v>
      </c>
      <c r="F10" s="11"/>
      <c r="G10" s="22">
        <v>0</v>
      </c>
      <c r="H10" s="15">
        <f>D10*G10</f>
        <v>0</v>
      </c>
      <c r="I10" s="23">
        <v>0.08</v>
      </c>
      <c r="J10" s="16">
        <f t="shared" si="0"/>
        <v>0</v>
      </c>
      <c r="K10" s="16">
        <f>H10+J10</f>
        <v>0</v>
      </c>
      <c r="L10" s="17">
        <v>0</v>
      </c>
      <c r="M10" s="32">
        <v>0</v>
      </c>
      <c r="N10" s="17">
        <v>2</v>
      </c>
      <c r="O10" s="32">
        <v>2</v>
      </c>
      <c r="P10" s="18">
        <f t="shared" si="1"/>
        <v>0</v>
      </c>
      <c r="Q10" s="18">
        <f t="shared" si="2"/>
        <v>0</v>
      </c>
      <c r="R10" s="18">
        <f t="shared" si="3"/>
        <v>0</v>
      </c>
    </row>
    <row r="11" spans="1:18" ht="60" customHeight="1" thickBot="1" x14ac:dyDescent="0.3">
      <c r="A11" s="9">
        <v>3</v>
      </c>
      <c r="B11" s="41" t="s">
        <v>333</v>
      </c>
      <c r="C11" s="42">
        <v>0</v>
      </c>
      <c r="D11" s="28">
        <v>0</v>
      </c>
      <c r="E11" s="9" t="s">
        <v>58</v>
      </c>
      <c r="F11" s="11"/>
      <c r="G11" s="22">
        <v>0</v>
      </c>
      <c r="H11" s="15">
        <f t="shared" ref="H11:H16" si="4">D11*G11</f>
        <v>0</v>
      </c>
      <c r="I11" s="23">
        <v>0.08</v>
      </c>
      <c r="J11" s="16">
        <f t="shared" si="0"/>
        <v>0</v>
      </c>
      <c r="K11" s="16">
        <f t="shared" ref="K11:K16" si="5">H11+J11</f>
        <v>0</v>
      </c>
      <c r="L11" s="17">
        <v>0</v>
      </c>
      <c r="M11" s="32">
        <v>0</v>
      </c>
      <c r="N11" s="17">
        <v>2</v>
      </c>
      <c r="O11" s="32">
        <v>2</v>
      </c>
      <c r="P11" s="18">
        <f t="shared" si="1"/>
        <v>0</v>
      </c>
      <c r="Q11" s="18">
        <f t="shared" si="2"/>
        <v>0</v>
      </c>
      <c r="R11" s="18">
        <f t="shared" si="3"/>
        <v>0</v>
      </c>
    </row>
    <row r="12" spans="1:18" ht="80.25" customHeight="1" thickBot="1" x14ac:dyDescent="0.3">
      <c r="A12" s="9">
        <v>4</v>
      </c>
      <c r="B12" s="41" t="s">
        <v>334</v>
      </c>
      <c r="C12" s="42">
        <v>0</v>
      </c>
      <c r="D12" s="28">
        <v>0</v>
      </c>
      <c r="E12" s="9" t="s">
        <v>58</v>
      </c>
      <c r="F12" s="11"/>
      <c r="G12" s="22">
        <v>0</v>
      </c>
      <c r="H12" s="15">
        <f t="shared" si="4"/>
        <v>0</v>
      </c>
      <c r="I12" s="23">
        <v>0.08</v>
      </c>
      <c r="J12" s="16">
        <f t="shared" si="0"/>
        <v>0</v>
      </c>
      <c r="K12" s="16">
        <f t="shared" si="5"/>
        <v>0</v>
      </c>
      <c r="L12" s="17">
        <v>0</v>
      </c>
      <c r="M12" s="32">
        <v>0</v>
      </c>
      <c r="N12" s="17">
        <v>2</v>
      </c>
      <c r="O12" s="32">
        <v>2</v>
      </c>
      <c r="P12" s="18">
        <f t="shared" si="1"/>
        <v>0</v>
      </c>
      <c r="Q12" s="18">
        <f t="shared" si="2"/>
        <v>0</v>
      </c>
      <c r="R12" s="18">
        <f t="shared" si="3"/>
        <v>0</v>
      </c>
    </row>
    <row r="13" spans="1:18" ht="75.75" customHeight="1" thickBot="1" x14ac:dyDescent="0.3">
      <c r="A13" s="9">
        <v>5</v>
      </c>
      <c r="B13" s="41" t="s">
        <v>335</v>
      </c>
      <c r="C13" s="42">
        <v>10</v>
      </c>
      <c r="D13" s="28">
        <v>10</v>
      </c>
      <c r="E13" s="9" t="s">
        <v>58</v>
      </c>
      <c r="F13" s="11"/>
      <c r="G13" s="22">
        <v>0</v>
      </c>
      <c r="H13" s="15">
        <f t="shared" si="4"/>
        <v>0</v>
      </c>
      <c r="I13" s="23">
        <v>0.08</v>
      </c>
      <c r="J13" s="16">
        <f t="shared" si="0"/>
        <v>0</v>
      </c>
      <c r="K13" s="16">
        <f t="shared" si="5"/>
        <v>0</v>
      </c>
      <c r="L13" s="17">
        <f t="shared" ref="L13:L16" si="6">C13*0.6</f>
        <v>6</v>
      </c>
      <c r="M13" s="32">
        <v>6</v>
      </c>
      <c r="N13" s="17">
        <f t="shared" ref="N13" si="7">C13*0.2</f>
        <v>2</v>
      </c>
      <c r="O13" s="32">
        <v>2</v>
      </c>
      <c r="P13" s="18">
        <f t="shared" si="1"/>
        <v>0</v>
      </c>
      <c r="Q13" s="18">
        <f t="shared" si="2"/>
        <v>0</v>
      </c>
      <c r="R13" s="18">
        <f t="shared" si="3"/>
        <v>0</v>
      </c>
    </row>
    <row r="14" spans="1:18" ht="68.25" thickBot="1" x14ac:dyDescent="0.3">
      <c r="A14" s="9">
        <v>6</v>
      </c>
      <c r="B14" s="41" t="s">
        <v>336</v>
      </c>
      <c r="C14" s="42">
        <v>0</v>
      </c>
      <c r="D14" s="28">
        <v>0</v>
      </c>
      <c r="E14" s="9" t="s">
        <v>58</v>
      </c>
      <c r="F14" s="11"/>
      <c r="G14" s="22">
        <v>0</v>
      </c>
      <c r="H14" s="15">
        <f t="shared" si="4"/>
        <v>0</v>
      </c>
      <c r="I14" s="23">
        <v>0.08</v>
      </c>
      <c r="J14" s="16">
        <f t="shared" si="0"/>
        <v>0</v>
      </c>
      <c r="K14" s="16">
        <f t="shared" si="5"/>
        <v>0</v>
      </c>
      <c r="L14" s="17">
        <v>0</v>
      </c>
      <c r="M14" s="32">
        <v>0</v>
      </c>
      <c r="N14" s="17">
        <v>2</v>
      </c>
      <c r="O14" s="32">
        <v>2</v>
      </c>
      <c r="P14" s="18">
        <f t="shared" si="1"/>
        <v>0</v>
      </c>
      <c r="Q14" s="18">
        <f t="shared" si="2"/>
        <v>0</v>
      </c>
      <c r="R14" s="18">
        <f t="shared" si="3"/>
        <v>0</v>
      </c>
    </row>
    <row r="15" spans="1:18" ht="68.25" thickBot="1" x14ac:dyDescent="0.3">
      <c r="A15" s="9">
        <v>7</v>
      </c>
      <c r="B15" s="41" t="s">
        <v>337</v>
      </c>
      <c r="C15" s="42">
        <v>0</v>
      </c>
      <c r="D15" s="28">
        <v>0</v>
      </c>
      <c r="E15" s="9" t="s">
        <v>58</v>
      </c>
      <c r="F15" s="11"/>
      <c r="G15" s="22">
        <v>0</v>
      </c>
      <c r="H15" s="15">
        <f t="shared" si="4"/>
        <v>0</v>
      </c>
      <c r="I15" s="23">
        <v>0.08</v>
      </c>
      <c r="J15" s="16">
        <f t="shared" si="0"/>
        <v>0</v>
      </c>
      <c r="K15" s="16">
        <f t="shared" si="5"/>
        <v>0</v>
      </c>
      <c r="L15" s="17">
        <v>0</v>
      </c>
      <c r="M15" s="32">
        <v>0</v>
      </c>
      <c r="N15" s="17">
        <v>2</v>
      </c>
      <c r="O15" s="32">
        <v>2</v>
      </c>
      <c r="P15" s="18">
        <f t="shared" si="1"/>
        <v>0</v>
      </c>
      <c r="Q15" s="18">
        <f t="shared" si="2"/>
        <v>0</v>
      </c>
      <c r="R15" s="18">
        <f t="shared" si="3"/>
        <v>0</v>
      </c>
    </row>
    <row r="16" spans="1:18" ht="68.25" thickBot="1" x14ac:dyDescent="0.3">
      <c r="A16" s="9">
        <v>8</v>
      </c>
      <c r="B16" s="41" t="s">
        <v>338</v>
      </c>
      <c r="C16" s="42">
        <v>0</v>
      </c>
      <c r="D16" s="28">
        <v>0</v>
      </c>
      <c r="E16" s="9" t="s">
        <v>58</v>
      </c>
      <c r="F16" s="11"/>
      <c r="G16" s="22">
        <v>0</v>
      </c>
      <c r="H16" s="15">
        <f t="shared" si="4"/>
        <v>0</v>
      </c>
      <c r="I16" s="23">
        <v>0.08</v>
      </c>
      <c r="J16" s="16">
        <f t="shared" si="0"/>
        <v>0</v>
      </c>
      <c r="K16" s="16">
        <f t="shared" si="5"/>
        <v>0</v>
      </c>
      <c r="L16" s="17">
        <f t="shared" si="6"/>
        <v>0</v>
      </c>
      <c r="M16" s="32">
        <v>0</v>
      </c>
      <c r="N16" s="17">
        <v>2</v>
      </c>
      <c r="O16" s="32">
        <v>2</v>
      </c>
      <c r="P16" s="18">
        <f t="shared" si="1"/>
        <v>0</v>
      </c>
      <c r="Q16" s="18">
        <f t="shared" si="2"/>
        <v>0</v>
      </c>
      <c r="R16" s="18">
        <f t="shared" si="3"/>
        <v>0</v>
      </c>
    </row>
    <row r="17" spans="1:18" x14ac:dyDescent="0.25">
      <c r="A17" s="57"/>
      <c r="B17" s="58"/>
      <c r="C17" s="58"/>
      <c r="D17" s="58"/>
      <c r="E17" s="58"/>
      <c r="F17" s="58"/>
      <c r="G17" s="59"/>
      <c r="H17" s="63">
        <f>SUM(H9:H16)</f>
        <v>0</v>
      </c>
      <c r="I17" s="65"/>
      <c r="J17" s="67"/>
      <c r="K17" s="69">
        <f>SUM(K9:K16)</f>
        <v>0</v>
      </c>
      <c r="L17" s="25"/>
      <c r="M17" s="71"/>
      <c r="N17" s="27"/>
      <c r="O17" s="71"/>
      <c r="P17" s="63">
        <f>SUM(P9:P16)</f>
        <v>0</v>
      </c>
      <c r="Q17" s="21"/>
      <c r="R17" s="63">
        <f>SUM(R9:R16)</f>
        <v>0</v>
      </c>
    </row>
    <row r="18" spans="1:18" ht="15.75" thickBot="1" x14ac:dyDescent="0.3">
      <c r="A18" s="60" t="s">
        <v>54</v>
      </c>
      <c r="B18" s="61"/>
      <c r="C18" s="61"/>
      <c r="D18" s="61"/>
      <c r="E18" s="61"/>
      <c r="F18" s="61"/>
      <c r="G18" s="62"/>
      <c r="H18" s="64"/>
      <c r="I18" s="66"/>
      <c r="J18" s="68"/>
      <c r="K18" s="70"/>
      <c r="L18" s="26"/>
      <c r="M18" s="72"/>
      <c r="N18" s="20"/>
      <c r="O18" s="72"/>
      <c r="P18" s="64"/>
      <c r="Q18" s="20"/>
      <c r="R18" s="64"/>
    </row>
    <row r="19" spans="1:18" x14ac:dyDescent="0.25">
      <c r="A19" s="13"/>
    </row>
    <row r="20" spans="1:18" x14ac:dyDescent="0.25">
      <c r="A20" s="53" t="s">
        <v>55</v>
      </c>
      <c r="B20" s="53"/>
      <c r="C20" s="53"/>
      <c r="D20" s="53"/>
      <c r="E20" s="53"/>
      <c r="F20" s="53"/>
      <c r="G20" s="53"/>
      <c r="H20" s="53"/>
      <c r="I20" s="53"/>
      <c r="J20" s="53"/>
      <c r="K20" s="53"/>
      <c r="L20" s="53"/>
      <c r="M20" s="53"/>
      <c r="N20" s="53"/>
      <c r="O20" s="53"/>
      <c r="P20" s="53"/>
      <c r="Q20" s="19"/>
    </row>
    <row r="26" spans="1:18" x14ac:dyDescent="0.25">
      <c r="A26" s="24"/>
      <c r="B26" t="s">
        <v>74</v>
      </c>
    </row>
    <row r="28" spans="1:18" ht="37.5" customHeight="1" x14ac:dyDescent="0.25">
      <c r="A28" s="33"/>
      <c r="B28" s="52" t="s">
        <v>210</v>
      </c>
      <c r="C28" s="52"/>
      <c r="D28" s="52"/>
      <c r="E28" s="52"/>
      <c r="F28" s="52"/>
      <c r="G28" s="52"/>
      <c r="H28" s="52"/>
      <c r="I28" s="52"/>
      <c r="J28" s="52"/>
      <c r="K28" s="52"/>
      <c r="L28" s="52"/>
      <c r="M28" s="52"/>
      <c r="N28" s="52"/>
      <c r="O28" s="52"/>
      <c r="P28" s="52"/>
      <c r="Q28" s="52"/>
      <c r="R28" s="52"/>
    </row>
  </sheetData>
  <mergeCells count="26">
    <mergeCell ref="M4:M7"/>
    <mergeCell ref="N4:N7"/>
    <mergeCell ref="O4:O7"/>
    <mergeCell ref="P4:P7"/>
    <mergeCell ref="A4:A7"/>
    <mergeCell ref="C4:C7"/>
    <mergeCell ref="D4:D7"/>
    <mergeCell ref="F4:F7"/>
    <mergeCell ref="I4:I7"/>
    <mergeCell ref="J4:J7"/>
    <mergeCell ref="R17:R18"/>
    <mergeCell ref="A18:G18"/>
    <mergeCell ref="A20:P20"/>
    <mergeCell ref="B28:R28"/>
    <mergeCell ref="Q4:Q7"/>
    <mergeCell ref="R4:R7"/>
    <mergeCell ref="A17:G17"/>
    <mergeCell ref="H17:H18"/>
    <mergeCell ref="I17:I18"/>
    <mergeCell ref="J17:J18"/>
    <mergeCell ref="K17:K18"/>
    <mergeCell ref="M17:M18"/>
    <mergeCell ref="O17:O18"/>
    <mergeCell ref="P17:P18"/>
    <mergeCell ref="K4:K7"/>
    <mergeCell ref="L4:L7"/>
  </mergeCells>
  <pageMargins left="0.7" right="0.7" top="0.75" bottom="0.75" header="0.3" footer="0.3"/>
  <pageSetup paperSize="9"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S32"/>
  <sheetViews>
    <sheetView workbookViewId="0">
      <selection activeCell="F3" sqref="F3:F6"/>
    </sheetView>
  </sheetViews>
  <sheetFormatPr defaultRowHeight="15" x14ac:dyDescent="0.25"/>
  <cols>
    <col min="2" max="2" width="10.85546875" customWidth="1"/>
  </cols>
  <sheetData>
    <row r="2" spans="1:19" ht="15.75" thickBot="1" x14ac:dyDescent="0.3">
      <c r="A2" s="51" t="s">
        <v>377</v>
      </c>
    </row>
    <row r="3" spans="1:19" ht="25.5" customHeight="1" x14ac:dyDescent="0.25">
      <c r="A3" s="54" t="s">
        <v>1</v>
      </c>
      <c r="B3" s="3" t="s">
        <v>2</v>
      </c>
      <c r="C3" s="54" t="s">
        <v>75</v>
      </c>
      <c r="D3" s="54" t="s">
        <v>76</v>
      </c>
      <c r="E3" s="3"/>
      <c r="F3" s="54" t="s">
        <v>385</v>
      </c>
      <c r="G3" s="7" t="s">
        <v>4</v>
      </c>
      <c r="H3" s="3" t="s">
        <v>6</v>
      </c>
      <c r="I3" s="54" t="s">
        <v>8</v>
      </c>
      <c r="J3" s="54" t="s">
        <v>71</v>
      </c>
      <c r="K3" s="54" t="s">
        <v>72</v>
      </c>
      <c r="L3" s="54" t="s">
        <v>68</v>
      </c>
      <c r="M3" s="54" t="s">
        <v>77</v>
      </c>
      <c r="N3" s="54" t="s">
        <v>78</v>
      </c>
      <c r="O3" s="54" t="s">
        <v>79</v>
      </c>
      <c r="P3" s="54" t="s">
        <v>69</v>
      </c>
      <c r="Q3" s="54" t="s">
        <v>73</v>
      </c>
      <c r="R3" s="54" t="s">
        <v>234</v>
      </c>
      <c r="S3" s="54" t="s">
        <v>232</v>
      </c>
    </row>
    <row r="4" spans="1:19" ht="24" x14ac:dyDescent="0.25">
      <c r="A4" s="55"/>
      <c r="B4" s="6" t="s">
        <v>3</v>
      </c>
      <c r="C4" s="55"/>
      <c r="D4" s="55"/>
      <c r="E4" s="6" t="s">
        <v>56</v>
      </c>
      <c r="F4" s="55"/>
      <c r="G4" s="6" t="s">
        <v>5</v>
      </c>
      <c r="H4" s="6" t="s">
        <v>7</v>
      </c>
      <c r="I4" s="55"/>
      <c r="J4" s="55"/>
      <c r="K4" s="55"/>
      <c r="L4" s="55"/>
      <c r="M4" s="55"/>
      <c r="N4" s="55"/>
      <c r="O4" s="55"/>
      <c r="P4" s="55"/>
      <c r="Q4" s="55"/>
      <c r="R4" s="55"/>
      <c r="S4" s="55"/>
    </row>
    <row r="5" spans="1:19" ht="48" x14ac:dyDescent="0.25">
      <c r="A5" s="55"/>
      <c r="B5" s="4"/>
      <c r="C5" s="55"/>
      <c r="D5" s="55"/>
      <c r="E5" s="4"/>
      <c r="F5" s="55"/>
      <c r="G5" s="6" t="s">
        <v>80</v>
      </c>
      <c r="H5" s="4"/>
      <c r="I5" s="55"/>
      <c r="J5" s="55"/>
      <c r="K5" s="55"/>
      <c r="L5" s="55"/>
      <c r="M5" s="55"/>
      <c r="N5" s="55"/>
      <c r="O5" s="55"/>
      <c r="P5" s="55"/>
      <c r="Q5" s="55"/>
      <c r="R5" s="55"/>
      <c r="S5" s="55"/>
    </row>
    <row r="6" spans="1:19" ht="15.75" thickBot="1" x14ac:dyDescent="0.3">
      <c r="A6" s="56"/>
      <c r="B6" s="5"/>
      <c r="C6" s="56"/>
      <c r="D6" s="56"/>
      <c r="E6" s="5"/>
      <c r="F6" s="56"/>
      <c r="G6" s="5"/>
      <c r="H6" s="5"/>
      <c r="I6" s="56"/>
      <c r="J6" s="56"/>
      <c r="K6" s="56"/>
      <c r="L6" s="56"/>
      <c r="M6" s="56"/>
      <c r="N6" s="56"/>
      <c r="O6" s="56"/>
      <c r="P6" s="56"/>
      <c r="Q6" s="56"/>
      <c r="R6" s="56"/>
      <c r="S6" s="56"/>
    </row>
    <row r="7" spans="1:19" ht="15.75" thickBot="1" x14ac:dyDescent="0.3">
      <c r="A7" s="8">
        <v>1</v>
      </c>
      <c r="B7" s="8">
        <v>2</v>
      </c>
      <c r="C7" s="8">
        <v>3</v>
      </c>
      <c r="D7" s="8">
        <v>4</v>
      </c>
      <c r="E7" s="8">
        <v>5</v>
      </c>
      <c r="F7" s="8">
        <v>6</v>
      </c>
      <c r="G7" s="8">
        <v>7</v>
      </c>
      <c r="H7" s="8">
        <v>8</v>
      </c>
      <c r="I7" s="8">
        <v>9</v>
      </c>
      <c r="J7" s="8">
        <v>10</v>
      </c>
      <c r="K7" s="8">
        <v>11</v>
      </c>
      <c r="L7" s="8">
        <v>12</v>
      </c>
      <c r="M7" s="8">
        <v>13</v>
      </c>
      <c r="N7" s="8">
        <v>2</v>
      </c>
      <c r="O7" s="8">
        <v>15</v>
      </c>
      <c r="P7" s="8">
        <v>16</v>
      </c>
      <c r="Q7" s="8">
        <v>17</v>
      </c>
      <c r="R7" s="6">
        <v>18</v>
      </c>
      <c r="S7" s="6">
        <v>19</v>
      </c>
    </row>
    <row r="8" spans="1:19" ht="78" customHeight="1" thickBot="1" x14ac:dyDescent="0.3">
      <c r="A8" s="9" t="s">
        <v>9</v>
      </c>
      <c r="B8" s="10" t="s">
        <v>339</v>
      </c>
      <c r="C8" s="10">
        <v>6</v>
      </c>
      <c r="D8" s="31">
        <v>6</v>
      </c>
      <c r="E8" s="9" t="s">
        <v>58</v>
      </c>
      <c r="F8" s="11"/>
      <c r="G8" s="22">
        <v>0</v>
      </c>
      <c r="H8" s="15">
        <f>D8*G8</f>
        <v>0</v>
      </c>
      <c r="I8" s="23">
        <v>0.23</v>
      </c>
      <c r="J8" s="16">
        <f t="shared" ref="J8:J24" si="0">H8*I8</f>
        <v>0</v>
      </c>
      <c r="K8" s="16">
        <f>H8+J8</f>
        <v>0</v>
      </c>
      <c r="L8" s="17">
        <v>4</v>
      </c>
      <c r="M8" s="32">
        <v>4</v>
      </c>
      <c r="N8" s="17">
        <v>2</v>
      </c>
      <c r="O8" s="32">
        <v>2</v>
      </c>
      <c r="P8" s="18">
        <f t="shared" ref="P8:P24" si="1">G8*O8</f>
        <v>0</v>
      </c>
      <c r="Q8" s="18">
        <f t="shared" ref="Q8:Q24" si="2">I8*P8</f>
        <v>0</v>
      </c>
      <c r="R8" s="18">
        <f>P8+Q8</f>
        <v>0</v>
      </c>
      <c r="S8" s="17"/>
    </row>
    <row r="9" spans="1:19" ht="70.5" customHeight="1" thickBot="1" x14ac:dyDescent="0.3">
      <c r="A9" s="9" t="s">
        <v>11</v>
      </c>
      <c r="B9" s="10" t="s">
        <v>340</v>
      </c>
      <c r="C9" s="10">
        <v>0</v>
      </c>
      <c r="D9" s="31">
        <v>0</v>
      </c>
      <c r="E9" s="9" t="s">
        <v>58</v>
      </c>
      <c r="F9" s="11"/>
      <c r="G9" s="22">
        <v>0</v>
      </c>
      <c r="H9" s="15">
        <f>D9*G9</f>
        <v>0</v>
      </c>
      <c r="I9" s="23">
        <v>0.23</v>
      </c>
      <c r="J9" s="16">
        <f t="shared" si="0"/>
        <v>0</v>
      </c>
      <c r="K9" s="16">
        <f>H9+J9</f>
        <v>0</v>
      </c>
      <c r="L9" s="17">
        <f>C9*0.6</f>
        <v>0</v>
      </c>
      <c r="M9" s="32">
        <v>0</v>
      </c>
      <c r="N9" s="17">
        <v>2</v>
      </c>
      <c r="O9" s="32">
        <v>2</v>
      </c>
      <c r="P9" s="18">
        <f t="shared" si="1"/>
        <v>0</v>
      </c>
      <c r="Q9" s="18">
        <f t="shared" si="2"/>
        <v>0</v>
      </c>
      <c r="R9" s="18">
        <f>P9+Q9</f>
        <v>0</v>
      </c>
      <c r="S9" s="17"/>
    </row>
    <row r="10" spans="1:19" ht="102.75" thickBot="1" x14ac:dyDescent="0.3">
      <c r="A10" s="9" t="s">
        <v>13</v>
      </c>
      <c r="B10" s="10" t="s">
        <v>341</v>
      </c>
      <c r="C10" s="10">
        <v>8</v>
      </c>
      <c r="D10" s="31">
        <v>8</v>
      </c>
      <c r="E10" s="9" t="s">
        <v>58</v>
      </c>
      <c r="F10" s="11"/>
      <c r="G10" s="22">
        <v>0</v>
      </c>
      <c r="H10" s="15">
        <f t="shared" ref="H10:H24" si="3">D10*G10</f>
        <v>0</v>
      </c>
      <c r="I10" s="23">
        <v>0.08</v>
      </c>
      <c r="J10" s="16">
        <f t="shared" si="0"/>
        <v>0</v>
      </c>
      <c r="K10" s="16">
        <f t="shared" ref="K10:K24" si="4">H10+J10</f>
        <v>0</v>
      </c>
      <c r="L10" s="17">
        <v>5</v>
      </c>
      <c r="M10" s="32">
        <v>5</v>
      </c>
      <c r="N10" s="17">
        <v>2</v>
      </c>
      <c r="O10" s="32">
        <v>2</v>
      </c>
      <c r="P10" s="18">
        <f t="shared" si="1"/>
        <v>0</v>
      </c>
      <c r="Q10" s="18">
        <f t="shared" si="2"/>
        <v>0</v>
      </c>
      <c r="R10" s="18">
        <f t="shared" ref="R10:R24" si="5">P10+Q10</f>
        <v>0</v>
      </c>
      <c r="S10" s="17"/>
    </row>
    <row r="11" spans="1:19" ht="90" thickBot="1" x14ac:dyDescent="0.3">
      <c r="A11" s="9" t="s">
        <v>15</v>
      </c>
      <c r="B11" s="10" t="s">
        <v>342</v>
      </c>
      <c r="C11" s="10">
        <v>6</v>
      </c>
      <c r="D11" s="31">
        <v>6</v>
      </c>
      <c r="E11" s="9" t="s">
        <v>58</v>
      </c>
      <c r="F11" s="11"/>
      <c r="G11" s="22">
        <v>0</v>
      </c>
      <c r="H11" s="15">
        <f t="shared" si="3"/>
        <v>0</v>
      </c>
      <c r="I11" s="23">
        <v>0.08</v>
      </c>
      <c r="J11" s="16">
        <f t="shared" si="0"/>
        <v>0</v>
      </c>
      <c r="K11" s="16">
        <f t="shared" si="4"/>
        <v>0</v>
      </c>
      <c r="L11" s="17">
        <v>4</v>
      </c>
      <c r="M11" s="32">
        <v>4</v>
      </c>
      <c r="N11" s="17">
        <v>2</v>
      </c>
      <c r="O11" s="32">
        <v>2</v>
      </c>
      <c r="P11" s="18">
        <f t="shared" si="1"/>
        <v>0</v>
      </c>
      <c r="Q11" s="18">
        <f t="shared" si="2"/>
        <v>0</v>
      </c>
      <c r="R11" s="18">
        <f t="shared" si="5"/>
        <v>0</v>
      </c>
      <c r="S11" s="17"/>
    </row>
    <row r="12" spans="1:19" ht="39" thickBot="1" x14ac:dyDescent="0.3">
      <c r="A12" s="9" t="s">
        <v>17</v>
      </c>
      <c r="B12" s="10" t="s">
        <v>343</v>
      </c>
      <c r="C12" s="10">
        <v>6</v>
      </c>
      <c r="D12" s="31">
        <v>6</v>
      </c>
      <c r="E12" s="9" t="s">
        <v>58</v>
      </c>
      <c r="F12" s="11"/>
      <c r="G12" s="22">
        <v>0</v>
      </c>
      <c r="H12" s="15">
        <f t="shared" si="3"/>
        <v>0</v>
      </c>
      <c r="I12" s="23">
        <v>0.08</v>
      </c>
      <c r="J12" s="16">
        <f t="shared" si="0"/>
        <v>0</v>
      </c>
      <c r="K12" s="16">
        <f t="shared" si="4"/>
        <v>0</v>
      </c>
      <c r="L12" s="17">
        <v>4</v>
      </c>
      <c r="M12" s="32">
        <v>4</v>
      </c>
      <c r="N12" s="17">
        <v>2</v>
      </c>
      <c r="O12" s="32">
        <v>2</v>
      </c>
      <c r="P12" s="18">
        <f t="shared" si="1"/>
        <v>0</v>
      </c>
      <c r="Q12" s="18">
        <f t="shared" si="2"/>
        <v>0</v>
      </c>
      <c r="R12" s="18">
        <f t="shared" si="5"/>
        <v>0</v>
      </c>
      <c r="S12" s="17"/>
    </row>
    <row r="13" spans="1:19" ht="56.25" customHeight="1" thickBot="1" x14ac:dyDescent="0.3">
      <c r="A13" s="9" t="s">
        <v>19</v>
      </c>
      <c r="B13" s="10" t="s">
        <v>344</v>
      </c>
      <c r="C13" s="10">
        <v>3</v>
      </c>
      <c r="D13" s="31">
        <v>3</v>
      </c>
      <c r="E13" s="9" t="s">
        <v>58</v>
      </c>
      <c r="F13" s="11"/>
      <c r="G13" s="22">
        <v>0</v>
      </c>
      <c r="H13" s="15">
        <f t="shared" si="3"/>
        <v>0</v>
      </c>
      <c r="I13" s="23">
        <v>0.08</v>
      </c>
      <c r="J13" s="16">
        <f t="shared" si="0"/>
        <v>0</v>
      </c>
      <c r="K13" s="16">
        <f t="shared" si="4"/>
        <v>0</v>
      </c>
      <c r="L13" s="17">
        <v>1</v>
      </c>
      <c r="M13" s="32">
        <v>1</v>
      </c>
      <c r="N13" s="17">
        <v>1</v>
      </c>
      <c r="O13" s="32">
        <v>1</v>
      </c>
      <c r="P13" s="18">
        <f t="shared" si="1"/>
        <v>0</v>
      </c>
      <c r="Q13" s="18">
        <f t="shared" si="2"/>
        <v>0</v>
      </c>
      <c r="R13" s="18">
        <f t="shared" si="5"/>
        <v>0</v>
      </c>
      <c r="S13" s="17"/>
    </row>
    <row r="14" spans="1:19" ht="39" thickBot="1" x14ac:dyDescent="0.3">
      <c r="A14" s="9" t="s">
        <v>21</v>
      </c>
      <c r="B14" s="10" t="s">
        <v>345</v>
      </c>
      <c r="C14" s="10">
        <v>3</v>
      </c>
      <c r="D14" s="31">
        <v>3</v>
      </c>
      <c r="E14" s="9" t="s">
        <v>58</v>
      </c>
      <c r="F14" s="11"/>
      <c r="G14" s="22">
        <v>0</v>
      </c>
      <c r="H14" s="15">
        <f t="shared" si="3"/>
        <v>0</v>
      </c>
      <c r="I14" s="23">
        <v>0.08</v>
      </c>
      <c r="J14" s="16">
        <f t="shared" si="0"/>
        <v>0</v>
      </c>
      <c r="K14" s="16">
        <f t="shared" si="4"/>
        <v>0</v>
      </c>
      <c r="L14" s="17">
        <v>2</v>
      </c>
      <c r="M14" s="32">
        <v>2</v>
      </c>
      <c r="N14" s="17">
        <v>1</v>
      </c>
      <c r="O14" s="32">
        <v>1</v>
      </c>
      <c r="P14" s="18">
        <f t="shared" si="1"/>
        <v>0</v>
      </c>
      <c r="Q14" s="18">
        <f t="shared" si="2"/>
        <v>0</v>
      </c>
      <c r="R14" s="18">
        <f t="shared" si="5"/>
        <v>0</v>
      </c>
      <c r="S14" s="17"/>
    </row>
    <row r="15" spans="1:19" ht="64.5" thickBot="1" x14ac:dyDescent="0.3">
      <c r="A15" s="9" t="s">
        <v>23</v>
      </c>
      <c r="B15" s="10" t="s">
        <v>346</v>
      </c>
      <c r="C15" s="10">
        <v>2</v>
      </c>
      <c r="D15" s="31">
        <v>2</v>
      </c>
      <c r="E15" s="9" t="s">
        <v>58</v>
      </c>
      <c r="F15" s="11"/>
      <c r="G15" s="22">
        <v>0</v>
      </c>
      <c r="H15" s="15">
        <f t="shared" si="3"/>
        <v>0</v>
      </c>
      <c r="I15" s="23">
        <v>0.08</v>
      </c>
      <c r="J15" s="16">
        <f t="shared" si="0"/>
        <v>0</v>
      </c>
      <c r="K15" s="16">
        <f t="shared" si="4"/>
        <v>0</v>
      </c>
      <c r="L15" s="17">
        <v>2</v>
      </c>
      <c r="M15" s="32">
        <v>2</v>
      </c>
      <c r="N15" s="17">
        <v>1</v>
      </c>
      <c r="O15" s="32">
        <v>1</v>
      </c>
      <c r="P15" s="18">
        <f t="shared" si="1"/>
        <v>0</v>
      </c>
      <c r="Q15" s="18">
        <f t="shared" si="2"/>
        <v>0</v>
      </c>
      <c r="R15" s="18">
        <f t="shared" si="5"/>
        <v>0</v>
      </c>
      <c r="S15" s="17"/>
    </row>
    <row r="16" spans="1:19" ht="39" thickBot="1" x14ac:dyDescent="0.3">
      <c r="A16" s="9" t="s">
        <v>25</v>
      </c>
      <c r="B16" s="10" t="s">
        <v>347</v>
      </c>
      <c r="C16" s="10">
        <v>10</v>
      </c>
      <c r="D16" s="31">
        <v>10</v>
      </c>
      <c r="E16" s="9" t="s">
        <v>58</v>
      </c>
      <c r="F16" s="11"/>
      <c r="G16" s="22">
        <v>0</v>
      </c>
      <c r="H16" s="15">
        <f t="shared" si="3"/>
        <v>0</v>
      </c>
      <c r="I16" s="23">
        <v>0.08</v>
      </c>
      <c r="J16" s="16">
        <f t="shared" si="0"/>
        <v>0</v>
      </c>
      <c r="K16" s="16">
        <f t="shared" si="4"/>
        <v>0</v>
      </c>
      <c r="L16" s="17">
        <f t="shared" ref="L16:L23" si="6">C16*0.6</f>
        <v>6</v>
      </c>
      <c r="M16" s="32">
        <v>6</v>
      </c>
      <c r="N16" s="17">
        <f t="shared" ref="N16:N23" si="7">C16*0.2</f>
        <v>2</v>
      </c>
      <c r="O16" s="32">
        <v>2</v>
      </c>
      <c r="P16" s="18">
        <f t="shared" si="1"/>
        <v>0</v>
      </c>
      <c r="Q16" s="18">
        <f t="shared" si="2"/>
        <v>0</v>
      </c>
      <c r="R16" s="18">
        <f t="shared" si="5"/>
        <v>0</v>
      </c>
      <c r="S16" s="17"/>
    </row>
    <row r="17" spans="1:19" ht="39" thickBot="1" x14ac:dyDescent="0.3">
      <c r="A17" s="9" t="s">
        <v>27</v>
      </c>
      <c r="B17" s="10" t="s">
        <v>348</v>
      </c>
      <c r="C17" s="10">
        <v>10</v>
      </c>
      <c r="D17" s="31">
        <v>10</v>
      </c>
      <c r="E17" s="9" t="s">
        <v>58</v>
      </c>
      <c r="F17" s="11"/>
      <c r="G17" s="22">
        <v>0</v>
      </c>
      <c r="H17" s="15">
        <f t="shared" si="3"/>
        <v>0</v>
      </c>
      <c r="I17" s="23">
        <v>0.08</v>
      </c>
      <c r="J17" s="16">
        <f t="shared" si="0"/>
        <v>0</v>
      </c>
      <c r="K17" s="16">
        <f t="shared" si="4"/>
        <v>0</v>
      </c>
      <c r="L17" s="17">
        <f t="shared" si="6"/>
        <v>6</v>
      </c>
      <c r="M17" s="32">
        <v>6</v>
      </c>
      <c r="N17" s="17">
        <f t="shared" si="7"/>
        <v>2</v>
      </c>
      <c r="O17" s="32">
        <v>2</v>
      </c>
      <c r="P17" s="18">
        <f t="shared" si="1"/>
        <v>0</v>
      </c>
      <c r="Q17" s="18">
        <f t="shared" si="2"/>
        <v>0</v>
      </c>
      <c r="R17" s="18">
        <f t="shared" si="5"/>
        <v>0</v>
      </c>
      <c r="S17" s="17"/>
    </row>
    <row r="18" spans="1:19" ht="39" thickBot="1" x14ac:dyDescent="0.3">
      <c r="A18" s="9" t="s">
        <v>29</v>
      </c>
      <c r="B18" s="10" t="s">
        <v>349</v>
      </c>
      <c r="C18" s="10">
        <v>4</v>
      </c>
      <c r="D18" s="31">
        <v>4</v>
      </c>
      <c r="E18" s="9" t="s">
        <v>58</v>
      </c>
      <c r="F18" s="11"/>
      <c r="G18" s="22">
        <v>0</v>
      </c>
      <c r="H18" s="15">
        <f t="shared" si="3"/>
        <v>0</v>
      </c>
      <c r="I18" s="23">
        <v>0.08</v>
      </c>
      <c r="J18" s="16">
        <f t="shared" si="0"/>
        <v>0</v>
      </c>
      <c r="K18" s="16">
        <f t="shared" si="4"/>
        <v>0</v>
      </c>
      <c r="L18" s="17">
        <v>2</v>
      </c>
      <c r="M18" s="32">
        <v>2</v>
      </c>
      <c r="N18" s="17">
        <v>1</v>
      </c>
      <c r="O18" s="32">
        <v>1</v>
      </c>
      <c r="P18" s="18">
        <f t="shared" si="1"/>
        <v>0</v>
      </c>
      <c r="Q18" s="18">
        <f t="shared" si="2"/>
        <v>0</v>
      </c>
      <c r="R18" s="18">
        <f t="shared" si="5"/>
        <v>0</v>
      </c>
      <c r="S18" s="17"/>
    </row>
    <row r="19" spans="1:19" ht="115.5" thickBot="1" x14ac:dyDescent="0.3">
      <c r="A19" s="9" t="s">
        <v>31</v>
      </c>
      <c r="B19" s="10" t="s">
        <v>350</v>
      </c>
      <c r="C19" s="10">
        <v>8</v>
      </c>
      <c r="D19" s="31">
        <v>8</v>
      </c>
      <c r="E19" s="9" t="s">
        <v>58</v>
      </c>
      <c r="F19" s="11"/>
      <c r="G19" s="22">
        <v>0</v>
      </c>
      <c r="H19" s="15">
        <f t="shared" si="3"/>
        <v>0</v>
      </c>
      <c r="I19" s="23">
        <v>0.08</v>
      </c>
      <c r="J19" s="16">
        <f t="shared" si="0"/>
        <v>0</v>
      </c>
      <c r="K19" s="16">
        <f t="shared" si="4"/>
        <v>0</v>
      </c>
      <c r="L19" s="17">
        <v>5</v>
      </c>
      <c r="M19" s="32">
        <v>5</v>
      </c>
      <c r="N19" s="17">
        <v>2</v>
      </c>
      <c r="O19" s="32">
        <v>2</v>
      </c>
      <c r="P19" s="18">
        <f t="shared" si="1"/>
        <v>0</v>
      </c>
      <c r="Q19" s="18">
        <f t="shared" si="2"/>
        <v>0</v>
      </c>
      <c r="R19" s="18">
        <f t="shared" si="5"/>
        <v>0</v>
      </c>
      <c r="S19" s="17"/>
    </row>
    <row r="20" spans="1:19" ht="39" thickBot="1" x14ac:dyDescent="0.3">
      <c r="A20" s="9" t="s">
        <v>33</v>
      </c>
      <c r="B20" s="10" t="s">
        <v>351</v>
      </c>
      <c r="C20" s="10">
        <v>250</v>
      </c>
      <c r="D20" s="31">
        <v>250</v>
      </c>
      <c r="E20" s="9" t="s">
        <v>58</v>
      </c>
      <c r="F20" s="11"/>
      <c r="G20" s="22">
        <v>0</v>
      </c>
      <c r="H20" s="15">
        <f t="shared" si="3"/>
        <v>0</v>
      </c>
      <c r="I20" s="23">
        <v>0.08</v>
      </c>
      <c r="J20" s="16">
        <f t="shared" si="0"/>
        <v>0</v>
      </c>
      <c r="K20" s="16">
        <f t="shared" si="4"/>
        <v>0</v>
      </c>
      <c r="L20" s="17">
        <v>21</v>
      </c>
      <c r="M20" s="32">
        <v>21</v>
      </c>
      <c r="N20" s="17">
        <f t="shared" si="7"/>
        <v>50</v>
      </c>
      <c r="O20" s="32">
        <v>50</v>
      </c>
      <c r="P20" s="18">
        <f t="shared" si="1"/>
        <v>0</v>
      </c>
      <c r="Q20" s="18">
        <f t="shared" si="2"/>
        <v>0</v>
      </c>
      <c r="R20" s="18">
        <f t="shared" si="5"/>
        <v>0</v>
      </c>
      <c r="S20" s="17"/>
    </row>
    <row r="21" spans="1:19" ht="39" thickBot="1" x14ac:dyDescent="0.3">
      <c r="A21" s="9" t="s">
        <v>35</v>
      </c>
      <c r="B21" s="10" t="s">
        <v>352</v>
      </c>
      <c r="C21" s="10">
        <v>50</v>
      </c>
      <c r="D21" s="31">
        <v>50</v>
      </c>
      <c r="E21" s="9" t="s">
        <v>58</v>
      </c>
      <c r="F21" s="11"/>
      <c r="G21" s="22">
        <v>0</v>
      </c>
      <c r="H21" s="15">
        <f t="shared" si="3"/>
        <v>0</v>
      </c>
      <c r="I21" s="23">
        <v>0.08</v>
      </c>
      <c r="J21" s="16">
        <f t="shared" si="0"/>
        <v>0</v>
      </c>
      <c r="K21" s="16">
        <f t="shared" si="4"/>
        <v>0</v>
      </c>
      <c r="L21" s="17">
        <f t="shared" si="6"/>
        <v>30</v>
      </c>
      <c r="M21" s="32">
        <v>30</v>
      </c>
      <c r="N21" s="17">
        <f t="shared" si="7"/>
        <v>10</v>
      </c>
      <c r="O21" s="32">
        <v>10</v>
      </c>
      <c r="P21" s="18">
        <f t="shared" si="1"/>
        <v>0</v>
      </c>
      <c r="Q21" s="18">
        <f t="shared" si="2"/>
        <v>0</v>
      </c>
      <c r="R21" s="18">
        <f t="shared" si="5"/>
        <v>0</v>
      </c>
      <c r="S21" s="17"/>
    </row>
    <row r="22" spans="1:19" ht="39" thickBot="1" x14ac:dyDescent="0.3">
      <c r="A22" s="9" t="s">
        <v>37</v>
      </c>
      <c r="B22" s="10" t="s">
        <v>353</v>
      </c>
      <c r="C22" s="10">
        <v>4</v>
      </c>
      <c r="D22" s="31">
        <v>4</v>
      </c>
      <c r="E22" s="9" t="s">
        <v>58</v>
      </c>
      <c r="F22" s="11"/>
      <c r="G22" s="22">
        <v>0</v>
      </c>
      <c r="H22" s="15">
        <f t="shared" si="3"/>
        <v>0</v>
      </c>
      <c r="I22" s="23">
        <v>0.08</v>
      </c>
      <c r="J22" s="16">
        <f t="shared" si="0"/>
        <v>0</v>
      </c>
      <c r="K22" s="16">
        <f t="shared" si="4"/>
        <v>0</v>
      </c>
      <c r="L22" s="17">
        <v>3</v>
      </c>
      <c r="M22" s="32">
        <v>3</v>
      </c>
      <c r="N22" s="17">
        <v>1</v>
      </c>
      <c r="O22" s="32">
        <v>1</v>
      </c>
      <c r="P22" s="18">
        <f t="shared" si="1"/>
        <v>0</v>
      </c>
      <c r="Q22" s="18">
        <f t="shared" si="2"/>
        <v>0</v>
      </c>
      <c r="R22" s="18">
        <f t="shared" si="5"/>
        <v>0</v>
      </c>
      <c r="S22" s="17"/>
    </row>
    <row r="23" spans="1:19" ht="26.25" thickBot="1" x14ac:dyDescent="0.3">
      <c r="A23" s="9" t="s">
        <v>39</v>
      </c>
      <c r="B23" s="10" t="s">
        <v>354</v>
      </c>
      <c r="C23" s="10">
        <v>10</v>
      </c>
      <c r="D23" s="31">
        <v>10</v>
      </c>
      <c r="E23" s="9" t="s">
        <v>58</v>
      </c>
      <c r="F23" s="11"/>
      <c r="G23" s="22">
        <v>0</v>
      </c>
      <c r="H23" s="15">
        <f t="shared" si="3"/>
        <v>0</v>
      </c>
      <c r="I23" s="23">
        <v>0.08</v>
      </c>
      <c r="J23" s="16">
        <f t="shared" si="0"/>
        <v>0</v>
      </c>
      <c r="K23" s="16">
        <f t="shared" si="4"/>
        <v>0</v>
      </c>
      <c r="L23" s="17">
        <f t="shared" si="6"/>
        <v>6</v>
      </c>
      <c r="M23" s="32">
        <v>6</v>
      </c>
      <c r="N23" s="17">
        <f t="shared" si="7"/>
        <v>2</v>
      </c>
      <c r="O23" s="32">
        <v>2</v>
      </c>
      <c r="P23" s="18">
        <f t="shared" si="1"/>
        <v>0</v>
      </c>
      <c r="Q23" s="18">
        <f t="shared" si="2"/>
        <v>0</v>
      </c>
      <c r="R23" s="18">
        <f t="shared" si="5"/>
        <v>0</v>
      </c>
      <c r="S23" s="17"/>
    </row>
    <row r="24" spans="1:19" ht="39" thickBot="1" x14ac:dyDescent="0.3">
      <c r="A24" s="9" t="s">
        <v>41</v>
      </c>
      <c r="B24" s="10" t="s">
        <v>355</v>
      </c>
      <c r="C24" s="10">
        <v>6</v>
      </c>
      <c r="D24" s="31">
        <v>6</v>
      </c>
      <c r="E24" s="9" t="s">
        <v>58</v>
      </c>
      <c r="F24" s="11"/>
      <c r="G24" s="22">
        <v>0</v>
      </c>
      <c r="H24" s="15">
        <f t="shared" si="3"/>
        <v>0</v>
      </c>
      <c r="I24" s="23">
        <v>0.08</v>
      </c>
      <c r="J24" s="16">
        <f t="shared" si="0"/>
        <v>0</v>
      </c>
      <c r="K24" s="16">
        <f t="shared" si="4"/>
        <v>0</v>
      </c>
      <c r="L24" s="17">
        <v>4</v>
      </c>
      <c r="M24" s="32">
        <v>4</v>
      </c>
      <c r="N24" s="17">
        <v>2</v>
      </c>
      <c r="O24" s="32">
        <v>2</v>
      </c>
      <c r="P24" s="18">
        <f t="shared" si="1"/>
        <v>0</v>
      </c>
      <c r="Q24" s="18">
        <f t="shared" si="2"/>
        <v>0</v>
      </c>
      <c r="R24" s="18">
        <f t="shared" si="5"/>
        <v>0</v>
      </c>
      <c r="S24" s="17"/>
    </row>
    <row r="25" spans="1:19" x14ac:dyDescent="0.25">
      <c r="A25" s="57"/>
      <c r="B25" s="58"/>
      <c r="C25" s="58"/>
      <c r="D25" s="58"/>
      <c r="E25" s="58"/>
      <c r="F25" s="58"/>
      <c r="G25" s="59"/>
      <c r="H25" s="63">
        <f>SUM(H8:H24)</f>
        <v>0</v>
      </c>
      <c r="I25" s="65"/>
      <c r="J25" s="67"/>
      <c r="K25" s="69">
        <f>SUM(K8:K24)</f>
        <v>0</v>
      </c>
      <c r="L25" s="25"/>
      <c r="M25" s="71"/>
      <c r="N25" s="27"/>
      <c r="O25" s="71"/>
      <c r="P25" s="63">
        <f>SUM(P8:P24)</f>
        <v>0</v>
      </c>
      <c r="Q25" s="21"/>
      <c r="R25" s="63">
        <f>SUM(R8:R24)</f>
        <v>0</v>
      </c>
    </row>
    <row r="26" spans="1:19" ht="15.75" thickBot="1" x14ac:dyDescent="0.3">
      <c r="A26" s="60" t="s">
        <v>54</v>
      </c>
      <c r="B26" s="61"/>
      <c r="C26" s="61"/>
      <c r="D26" s="61"/>
      <c r="E26" s="61"/>
      <c r="F26" s="61"/>
      <c r="G26" s="62"/>
      <c r="H26" s="64"/>
      <c r="I26" s="66"/>
      <c r="J26" s="68"/>
      <c r="K26" s="70"/>
      <c r="L26" s="26"/>
      <c r="M26" s="72"/>
      <c r="N26" s="20"/>
      <c r="O26" s="72"/>
      <c r="P26" s="64"/>
      <c r="Q26" s="20"/>
      <c r="R26" s="64"/>
    </row>
    <row r="27" spans="1:19" x14ac:dyDescent="0.25">
      <c r="A27" s="13"/>
    </row>
    <row r="28" spans="1:19" x14ac:dyDescent="0.25">
      <c r="A28" s="53" t="s">
        <v>55</v>
      </c>
      <c r="B28" s="53"/>
      <c r="C28" s="53"/>
      <c r="D28" s="53"/>
      <c r="E28" s="53"/>
      <c r="F28" s="53"/>
      <c r="G28" s="53"/>
      <c r="H28" s="53"/>
      <c r="I28" s="53"/>
      <c r="J28" s="53"/>
      <c r="K28" s="53"/>
      <c r="L28" s="53"/>
      <c r="M28" s="53"/>
      <c r="N28" s="53"/>
      <c r="O28" s="53"/>
      <c r="P28" s="53"/>
      <c r="Q28" s="19"/>
      <c r="R28" s="19"/>
    </row>
    <row r="30" spans="1:19" x14ac:dyDescent="0.25">
      <c r="A30" s="24"/>
      <c r="B30" t="s">
        <v>74</v>
      </c>
    </row>
    <row r="32" spans="1:19" ht="30" customHeight="1" x14ac:dyDescent="0.25">
      <c r="A32" s="33"/>
      <c r="B32" s="52" t="s">
        <v>210</v>
      </c>
      <c r="C32" s="52"/>
      <c r="D32" s="52"/>
      <c r="E32" s="52"/>
      <c r="F32" s="52"/>
      <c r="G32" s="52"/>
      <c r="H32" s="52"/>
      <c r="I32" s="52"/>
      <c r="J32" s="52"/>
      <c r="K32" s="52"/>
      <c r="L32" s="52"/>
      <c r="M32" s="52"/>
      <c r="N32" s="52"/>
      <c r="O32" s="52"/>
      <c r="P32" s="52"/>
      <c r="Q32" s="52"/>
      <c r="R32" s="52"/>
      <c r="S32" s="52"/>
    </row>
  </sheetData>
  <mergeCells count="27">
    <mergeCell ref="J3:J6"/>
    <mergeCell ref="A3:A6"/>
    <mergeCell ref="C3:C6"/>
    <mergeCell ref="D3:D6"/>
    <mergeCell ref="F3:F6"/>
    <mergeCell ref="I3:I6"/>
    <mergeCell ref="Q3:Q6"/>
    <mergeCell ref="R3:R6"/>
    <mergeCell ref="S3:S6"/>
    <mergeCell ref="A25:G25"/>
    <mergeCell ref="H25:H26"/>
    <mergeCell ref="I25:I26"/>
    <mergeCell ref="J25:J26"/>
    <mergeCell ref="K25:K26"/>
    <mergeCell ref="M25:M26"/>
    <mergeCell ref="O25:O26"/>
    <mergeCell ref="K3:K6"/>
    <mergeCell ref="L3:L6"/>
    <mergeCell ref="M3:M6"/>
    <mergeCell ref="N3:N6"/>
    <mergeCell ref="O3:O6"/>
    <mergeCell ref="P3:P6"/>
    <mergeCell ref="P25:P26"/>
    <mergeCell ref="R25:R26"/>
    <mergeCell ref="A26:G26"/>
    <mergeCell ref="A28:P28"/>
    <mergeCell ref="B32:S32"/>
  </mergeCells>
  <pageMargins left="0.7" right="0.7" top="0.75" bottom="0.75" header="0.3" footer="0.3"/>
  <pageSetup paperSize="9" scale="5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S24"/>
  <sheetViews>
    <sheetView workbookViewId="0">
      <selection activeCell="F3" sqref="F3:F6"/>
    </sheetView>
  </sheetViews>
  <sheetFormatPr defaultRowHeight="15" x14ac:dyDescent="0.25"/>
  <cols>
    <col min="1" max="1" width="6" customWidth="1"/>
    <col min="2" max="2" width="23.5703125" customWidth="1"/>
  </cols>
  <sheetData>
    <row r="2" spans="1:19" ht="15.75" thickBot="1" x14ac:dyDescent="0.3">
      <c r="A2" s="51" t="s">
        <v>378</v>
      </c>
    </row>
    <row r="3" spans="1:19" ht="25.5" customHeight="1" x14ac:dyDescent="0.25">
      <c r="A3" s="54" t="s">
        <v>1</v>
      </c>
      <c r="B3" s="3" t="s">
        <v>2</v>
      </c>
      <c r="C3" s="54" t="s">
        <v>75</v>
      </c>
      <c r="D3" s="54" t="s">
        <v>76</v>
      </c>
      <c r="E3" s="3"/>
      <c r="F3" s="54" t="s">
        <v>385</v>
      </c>
      <c r="G3" s="7" t="s">
        <v>4</v>
      </c>
      <c r="H3" s="3" t="s">
        <v>6</v>
      </c>
      <c r="I3" s="54" t="s">
        <v>8</v>
      </c>
      <c r="J3" s="54" t="s">
        <v>71</v>
      </c>
      <c r="K3" s="54" t="s">
        <v>72</v>
      </c>
      <c r="L3" s="54" t="s">
        <v>68</v>
      </c>
      <c r="M3" s="54" t="s">
        <v>77</v>
      </c>
      <c r="N3" s="54" t="s">
        <v>78</v>
      </c>
      <c r="O3" s="54" t="s">
        <v>79</v>
      </c>
      <c r="P3" s="54" t="s">
        <v>69</v>
      </c>
      <c r="Q3" s="54" t="s">
        <v>73</v>
      </c>
      <c r="R3" s="54" t="s">
        <v>234</v>
      </c>
      <c r="S3" s="54" t="s">
        <v>232</v>
      </c>
    </row>
    <row r="4" spans="1:19" ht="24" x14ac:dyDescent="0.25">
      <c r="A4" s="55"/>
      <c r="B4" s="6" t="s">
        <v>3</v>
      </c>
      <c r="C4" s="55"/>
      <c r="D4" s="55"/>
      <c r="E4" s="6" t="s">
        <v>56</v>
      </c>
      <c r="F4" s="55"/>
      <c r="G4" s="6" t="s">
        <v>5</v>
      </c>
      <c r="H4" s="6" t="s">
        <v>7</v>
      </c>
      <c r="I4" s="55"/>
      <c r="J4" s="55"/>
      <c r="K4" s="55"/>
      <c r="L4" s="55"/>
      <c r="M4" s="55"/>
      <c r="N4" s="55"/>
      <c r="O4" s="55"/>
      <c r="P4" s="55"/>
      <c r="Q4" s="55"/>
      <c r="R4" s="55"/>
      <c r="S4" s="55"/>
    </row>
    <row r="5" spans="1:19" ht="48" x14ac:dyDescent="0.25">
      <c r="A5" s="55"/>
      <c r="B5" s="4"/>
      <c r="C5" s="55"/>
      <c r="D5" s="55"/>
      <c r="E5" s="4"/>
      <c r="F5" s="55"/>
      <c r="G5" s="6" t="s">
        <v>80</v>
      </c>
      <c r="H5" s="4"/>
      <c r="I5" s="55"/>
      <c r="J5" s="55"/>
      <c r="K5" s="55"/>
      <c r="L5" s="55"/>
      <c r="M5" s="55"/>
      <c r="N5" s="55"/>
      <c r="O5" s="55"/>
      <c r="P5" s="55"/>
      <c r="Q5" s="55"/>
      <c r="R5" s="55"/>
      <c r="S5" s="55"/>
    </row>
    <row r="6" spans="1:19" ht="15.75" thickBot="1" x14ac:dyDescent="0.3">
      <c r="A6" s="56"/>
      <c r="B6" s="5"/>
      <c r="C6" s="56"/>
      <c r="D6" s="56"/>
      <c r="E6" s="5"/>
      <c r="F6" s="56"/>
      <c r="G6" s="5"/>
      <c r="H6" s="5"/>
      <c r="I6" s="56"/>
      <c r="J6" s="56"/>
      <c r="K6" s="56"/>
      <c r="L6" s="56"/>
      <c r="M6" s="56"/>
      <c r="N6" s="56"/>
      <c r="O6" s="56"/>
      <c r="P6" s="56"/>
      <c r="Q6" s="56"/>
      <c r="R6" s="56"/>
      <c r="S6" s="56"/>
    </row>
    <row r="7" spans="1:19" ht="15.75" thickBot="1" x14ac:dyDescent="0.3">
      <c r="A7" s="8">
        <v>1</v>
      </c>
      <c r="B7" s="8">
        <v>2</v>
      </c>
      <c r="C7" s="8">
        <v>3</v>
      </c>
      <c r="D7" s="8">
        <v>4</v>
      </c>
      <c r="E7" s="8">
        <v>5</v>
      </c>
      <c r="F7" s="8">
        <v>6</v>
      </c>
      <c r="G7" s="8">
        <v>7</v>
      </c>
      <c r="H7" s="8">
        <v>8</v>
      </c>
      <c r="I7" s="8">
        <v>9</v>
      </c>
      <c r="J7" s="8">
        <v>10</v>
      </c>
      <c r="K7" s="8">
        <v>11</v>
      </c>
      <c r="L7" s="8">
        <v>12</v>
      </c>
      <c r="M7" s="8">
        <v>13</v>
      </c>
      <c r="N7" s="8">
        <v>2</v>
      </c>
      <c r="O7" s="8">
        <v>15</v>
      </c>
      <c r="P7" s="8">
        <v>16</v>
      </c>
      <c r="Q7" s="8">
        <v>17</v>
      </c>
      <c r="R7" s="6">
        <v>18</v>
      </c>
      <c r="S7" s="6">
        <v>19</v>
      </c>
    </row>
    <row r="8" spans="1:19" ht="187.5" customHeight="1" thickBot="1" x14ac:dyDescent="0.3">
      <c r="A8" s="9" t="s">
        <v>9</v>
      </c>
      <c r="B8" s="10" t="s">
        <v>356</v>
      </c>
      <c r="C8" s="10">
        <v>25</v>
      </c>
      <c r="D8" s="31">
        <v>25</v>
      </c>
      <c r="E8" s="9" t="s">
        <v>58</v>
      </c>
      <c r="F8" s="11"/>
      <c r="G8" s="22">
        <v>0</v>
      </c>
      <c r="H8" s="15">
        <f>D8*G8</f>
        <v>0</v>
      </c>
      <c r="I8" s="23">
        <v>0.23</v>
      </c>
      <c r="J8" s="16">
        <f t="shared" ref="J8:J16" si="0">H8*I8</f>
        <v>0</v>
      </c>
      <c r="K8" s="16">
        <f>H8+J8</f>
        <v>0</v>
      </c>
      <c r="L8" s="17">
        <f t="shared" ref="L8:L15" si="1">C8*0.6</f>
        <v>15</v>
      </c>
      <c r="M8" s="32">
        <v>15</v>
      </c>
      <c r="N8" s="17">
        <f t="shared" ref="N8:N15" si="2">C8*0.2</f>
        <v>5</v>
      </c>
      <c r="O8" s="32">
        <v>5</v>
      </c>
      <c r="P8" s="18">
        <f t="shared" ref="P8:P16" si="3">G8*O8</f>
        <v>0</v>
      </c>
      <c r="Q8" s="18">
        <f t="shared" ref="Q8:Q16" si="4">I8*P8</f>
        <v>0</v>
      </c>
      <c r="R8" s="18">
        <f>P8+Q8</f>
        <v>0</v>
      </c>
      <c r="S8" s="17"/>
    </row>
    <row r="9" spans="1:19" ht="122.25" customHeight="1" thickBot="1" x14ac:dyDescent="0.3">
      <c r="A9" s="9" t="s">
        <v>11</v>
      </c>
      <c r="B9" s="10" t="s">
        <v>357</v>
      </c>
      <c r="C9" s="10">
        <v>50</v>
      </c>
      <c r="D9" s="31">
        <v>50</v>
      </c>
      <c r="E9" s="9" t="s">
        <v>58</v>
      </c>
      <c r="F9" s="11"/>
      <c r="G9" s="22">
        <v>0</v>
      </c>
      <c r="H9" s="15">
        <f>D9*G9</f>
        <v>0</v>
      </c>
      <c r="I9" s="23">
        <v>0.23</v>
      </c>
      <c r="J9" s="16">
        <f t="shared" si="0"/>
        <v>0</v>
      </c>
      <c r="K9" s="16">
        <f>H9+J9</f>
        <v>0</v>
      </c>
      <c r="L9" s="17">
        <f t="shared" si="1"/>
        <v>30</v>
      </c>
      <c r="M9" s="32">
        <v>30</v>
      </c>
      <c r="N9" s="17">
        <f t="shared" si="2"/>
        <v>10</v>
      </c>
      <c r="O9" s="32">
        <v>10</v>
      </c>
      <c r="P9" s="18">
        <f t="shared" si="3"/>
        <v>0</v>
      </c>
      <c r="Q9" s="18">
        <f t="shared" si="4"/>
        <v>0</v>
      </c>
      <c r="R9" s="18">
        <f>P9+Q9</f>
        <v>0</v>
      </c>
      <c r="S9" s="17"/>
    </row>
    <row r="10" spans="1:19" ht="122.25" customHeight="1" thickBot="1" x14ac:dyDescent="0.3">
      <c r="A10" s="9" t="s">
        <v>13</v>
      </c>
      <c r="B10" s="10" t="s">
        <v>358</v>
      </c>
      <c r="C10" s="10">
        <v>350</v>
      </c>
      <c r="D10" s="31">
        <v>350</v>
      </c>
      <c r="E10" s="9" t="s">
        <v>58</v>
      </c>
      <c r="F10" s="11"/>
      <c r="G10" s="22">
        <v>0</v>
      </c>
      <c r="H10" s="15">
        <f t="shared" ref="H10:H16" si="5">D10*G10</f>
        <v>0</v>
      </c>
      <c r="I10" s="23">
        <v>0.08</v>
      </c>
      <c r="J10" s="16">
        <f t="shared" si="0"/>
        <v>0</v>
      </c>
      <c r="K10" s="16">
        <f t="shared" ref="K10:K16" si="6">H10+J10</f>
        <v>0</v>
      </c>
      <c r="L10" s="17">
        <f t="shared" si="1"/>
        <v>210</v>
      </c>
      <c r="M10" s="32">
        <v>210</v>
      </c>
      <c r="N10" s="17">
        <f t="shared" si="2"/>
        <v>70</v>
      </c>
      <c r="O10" s="32">
        <v>70</v>
      </c>
      <c r="P10" s="18">
        <f t="shared" si="3"/>
        <v>0</v>
      </c>
      <c r="Q10" s="18">
        <f t="shared" si="4"/>
        <v>0</v>
      </c>
      <c r="R10" s="18">
        <f t="shared" ref="R10:R16" si="7">P10+Q10</f>
        <v>0</v>
      </c>
      <c r="S10" s="17"/>
    </row>
    <row r="11" spans="1:19" ht="102.75" customHeight="1" thickBot="1" x14ac:dyDescent="0.3">
      <c r="A11" s="9" t="s">
        <v>15</v>
      </c>
      <c r="B11" s="10" t="s">
        <v>359</v>
      </c>
      <c r="C11" s="10">
        <v>200</v>
      </c>
      <c r="D11" s="31">
        <v>200</v>
      </c>
      <c r="E11" s="9" t="s">
        <v>58</v>
      </c>
      <c r="F11" s="11"/>
      <c r="G11" s="22">
        <v>0</v>
      </c>
      <c r="H11" s="15">
        <f t="shared" si="5"/>
        <v>0</v>
      </c>
      <c r="I11" s="23">
        <v>0.08</v>
      </c>
      <c r="J11" s="16">
        <f t="shared" si="0"/>
        <v>0</v>
      </c>
      <c r="K11" s="16">
        <f t="shared" si="6"/>
        <v>0</v>
      </c>
      <c r="L11" s="17">
        <v>100</v>
      </c>
      <c r="M11" s="32">
        <v>100</v>
      </c>
      <c r="N11" s="17">
        <v>100</v>
      </c>
      <c r="O11" s="32">
        <v>100</v>
      </c>
      <c r="P11" s="18">
        <f t="shared" si="3"/>
        <v>0</v>
      </c>
      <c r="Q11" s="18">
        <f t="shared" si="4"/>
        <v>0</v>
      </c>
      <c r="R11" s="18">
        <f t="shared" si="7"/>
        <v>0</v>
      </c>
      <c r="S11" s="17"/>
    </row>
    <row r="12" spans="1:19" ht="132.75" customHeight="1" thickBot="1" x14ac:dyDescent="0.3">
      <c r="A12" s="9" t="s">
        <v>17</v>
      </c>
      <c r="B12" s="10" t="s">
        <v>360</v>
      </c>
      <c r="C12" s="10">
        <v>50</v>
      </c>
      <c r="D12" s="31">
        <v>50</v>
      </c>
      <c r="E12" s="9" t="s">
        <v>58</v>
      </c>
      <c r="F12" s="11"/>
      <c r="G12" s="22">
        <v>0</v>
      </c>
      <c r="H12" s="15">
        <f t="shared" si="5"/>
        <v>0</v>
      </c>
      <c r="I12" s="23">
        <v>0.08</v>
      </c>
      <c r="J12" s="16">
        <f t="shared" si="0"/>
        <v>0</v>
      </c>
      <c r="K12" s="16">
        <f t="shared" si="6"/>
        <v>0</v>
      </c>
      <c r="L12" s="17">
        <v>50</v>
      </c>
      <c r="M12" s="32">
        <v>50</v>
      </c>
      <c r="N12" s="17">
        <v>50</v>
      </c>
      <c r="O12" s="32">
        <v>50</v>
      </c>
      <c r="P12" s="18">
        <f t="shared" si="3"/>
        <v>0</v>
      </c>
      <c r="Q12" s="18">
        <f t="shared" si="4"/>
        <v>0</v>
      </c>
      <c r="R12" s="18">
        <f t="shared" si="7"/>
        <v>0</v>
      </c>
      <c r="S12" s="17"/>
    </row>
    <row r="13" spans="1:19" ht="101.25" customHeight="1" thickBot="1" x14ac:dyDescent="0.3">
      <c r="A13" s="9" t="s">
        <v>19</v>
      </c>
      <c r="B13" s="10" t="s">
        <v>361</v>
      </c>
      <c r="C13" s="10">
        <v>600</v>
      </c>
      <c r="D13" s="31">
        <v>600</v>
      </c>
      <c r="E13" s="9" t="s">
        <v>58</v>
      </c>
      <c r="F13" s="11"/>
      <c r="G13" s="22">
        <v>0</v>
      </c>
      <c r="H13" s="15">
        <f t="shared" si="5"/>
        <v>0</v>
      </c>
      <c r="I13" s="23">
        <v>0.08</v>
      </c>
      <c r="J13" s="16">
        <f t="shared" si="0"/>
        <v>0</v>
      </c>
      <c r="K13" s="16">
        <f t="shared" si="6"/>
        <v>0</v>
      </c>
      <c r="L13" s="17">
        <v>350</v>
      </c>
      <c r="M13" s="32">
        <v>350</v>
      </c>
      <c r="N13" s="17">
        <v>100</v>
      </c>
      <c r="O13" s="32">
        <v>100</v>
      </c>
      <c r="P13" s="18">
        <f t="shared" si="3"/>
        <v>0</v>
      </c>
      <c r="Q13" s="18">
        <f t="shared" si="4"/>
        <v>0</v>
      </c>
      <c r="R13" s="18">
        <f t="shared" si="7"/>
        <v>0</v>
      </c>
      <c r="S13" s="17"/>
    </row>
    <row r="14" spans="1:19" ht="51.75" thickBot="1" x14ac:dyDescent="0.3">
      <c r="A14" s="9" t="s">
        <v>21</v>
      </c>
      <c r="B14" s="10" t="s">
        <v>362</v>
      </c>
      <c r="C14" s="10">
        <v>0</v>
      </c>
      <c r="D14" s="31">
        <v>0</v>
      </c>
      <c r="E14" s="9" t="s">
        <v>58</v>
      </c>
      <c r="F14" s="11"/>
      <c r="G14" s="22">
        <v>0</v>
      </c>
      <c r="H14" s="15">
        <f t="shared" si="5"/>
        <v>0</v>
      </c>
      <c r="I14" s="23">
        <v>0.08</v>
      </c>
      <c r="J14" s="16">
        <f t="shared" si="0"/>
        <v>0</v>
      </c>
      <c r="K14" s="16">
        <f t="shared" si="6"/>
        <v>0</v>
      </c>
      <c r="L14" s="17">
        <v>10</v>
      </c>
      <c r="M14" s="32">
        <v>10</v>
      </c>
      <c r="N14" s="17">
        <v>10</v>
      </c>
      <c r="O14" s="32">
        <v>10</v>
      </c>
      <c r="P14" s="18">
        <f t="shared" si="3"/>
        <v>0</v>
      </c>
      <c r="Q14" s="18">
        <f t="shared" si="4"/>
        <v>0</v>
      </c>
      <c r="R14" s="18">
        <f t="shared" si="7"/>
        <v>0</v>
      </c>
      <c r="S14" s="17"/>
    </row>
    <row r="15" spans="1:19" ht="102.75" thickBot="1" x14ac:dyDescent="0.3">
      <c r="A15" s="9" t="s">
        <v>23</v>
      </c>
      <c r="B15" s="10" t="s">
        <v>363</v>
      </c>
      <c r="C15" s="10">
        <v>50</v>
      </c>
      <c r="D15" s="31">
        <v>50</v>
      </c>
      <c r="E15" s="9" t="s">
        <v>58</v>
      </c>
      <c r="F15" s="11"/>
      <c r="G15" s="22">
        <v>0</v>
      </c>
      <c r="H15" s="15">
        <f t="shared" si="5"/>
        <v>0</v>
      </c>
      <c r="I15" s="23">
        <v>0.08</v>
      </c>
      <c r="J15" s="16">
        <f t="shared" si="0"/>
        <v>0</v>
      </c>
      <c r="K15" s="16">
        <f t="shared" si="6"/>
        <v>0</v>
      </c>
      <c r="L15" s="17">
        <f t="shared" si="1"/>
        <v>30</v>
      </c>
      <c r="M15" s="32">
        <v>30</v>
      </c>
      <c r="N15" s="17">
        <f t="shared" si="2"/>
        <v>10</v>
      </c>
      <c r="O15" s="32">
        <v>10</v>
      </c>
      <c r="P15" s="18">
        <f t="shared" si="3"/>
        <v>0</v>
      </c>
      <c r="Q15" s="18">
        <f t="shared" si="4"/>
        <v>0</v>
      </c>
      <c r="R15" s="18">
        <f t="shared" si="7"/>
        <v>0</v>
      </c>
      <c r="S15" s="17"/>
    </row>
    <row r="16" spans="1:19" ht="115.5" thickBot="1" x14ac:dyDescent="0.3">
      <c r="A16" s="9" t="s">
        <v>25</v>
      </c>
      <c r="B16" s="10" t="s">
        <v>364</v>
      </c>
      <c r="C16" s="10">
        <v>0</v>
      </c>
      <c r="D16" s="31">
        <v>0</v>
      </c>
      <c r="E16" s="9" t="s">
        <v>58</v>
      </c>
      <c r="F16" s="11"/>
      <c r="G16" s="22">
        <v>0</v>
      </c>
      <c r="H16" s="15">
        <f t="shared" si="5"/>
        <v>0</v>
      </c>
      <c r="I16" s="23">
        <v>0.08</v>
      </c>
      <c r="J16" s="16">
        <f t="shared" si="0"/>
        <v>0</v>
      </c>
      <c r="K16" s="16">
        <f t="shared" si="6"/>
        <v>0</v>
      </c>
      <c r="L16" s="17">
        <v>0</v>
      </c>
      <c r="M16" s="32">
        <v>0</v>
      </c>
      <c r="N16" s="17">
        <v>10</v>
      </c>
      <c r="O16" s="32">
        <v>10</v>
      </c>
      <c r="P16" s="18">
        <f t="shared" si="3"/>
        <v>0</v>
      </c>
      <c r="Q16" s="18">
        <f t="shared" si="4"/>
        <v>0</v>
      </c>
      <c r="R16" s="18">
        <f t="shared" si="7"/>
        <v>0</v>
      </c>
      <c r="S16" s="17"/>
    </row>
    <row r="17" spans="1:19" x14ac:dyDescent="0.25">
      <c r="A17" s="57"/>
      <c r="B17" s="58"/>
      <c r="C17" s="58"/>
      <c r="D17" s="58"/>
      <c r="E17" s="58"/>
      <c r="F17" s="58"/>
      <c r="G17" s="59"/>
      <c r="H17" s="63">
        <f>SUM(H8:H16)</f>
        <v>0</v>
      </c>
      <c r="I17" s="65"/>
      <c r="J17" s="67"/>
      <c r="K17" s="69">
        <f>SUM(K8:K16)</f>
        <v>0</v>
      </c>
      <c r="L17" s="25"/>
      <c r="M17" s="71"/>
      <c r="N17" s="27"/>
      <c r="O17" s="71"/>
      <c r="P17" s="63">
        <f>SUM(P8:P16)</f>
        <v>0</v>
      </c>
      <c r="Q17" s="21"/>
      <c r="R17" s="63">
        <f>SUM(R8:R16)</f>
        <v>0</v>
      </c>
    </row>
    <row r="18" spans="1:19" ht="15.75" thickBot="1" x14ac:dyDescent="0.3">
      <c r="A18" s="60" t="s">
        <v>54</v>
      </c>
      <c r="B18" s="61"/>
      <c r="C18" s="61"/>
      <c r="D18" s="61"/>
      <c r="E18" s="61"/>
      <c r="F18" s="61"/>
      <c r="G18" s="62"/>
      <c r="H18" s="64"/>
      <c r="I18" s="66"/>
      <c r="J18" s="68"/>
      <c r="K18" s="70"/>
      <c r="L18" s="26"/>
      <c r="M18" s="72"/>
      <c r="N18" s="20"/>
      <c r="O18" s="72"/>
      <c r="P18" s="64"/>
      <c r="Q18" s="20"/>
      <c r="R18" s="64"/>
    </row>
    <row r="19" spans="1:19" x14ac:dyDescent="0.25">
      <c r="A19" s="13"/>
    </row>
    <row r="20" spans="1:19" x14ac:dyDescent="0.25">
      <c r="A20" s="53" t="s">
        <v>55</v>
      </c>
      <c r="B20" s="53"/>
      <c r="C20" s="53"/>
      <c r="D20" s="53"/>
      <c r="E20" s="53"/>
      <c r="F20" s="53"/>
      <c r="G20" s="53"/>
      <c r="H20" s="53"/>
      <c r="I20" s="53"/>
      <c r="J20" s="53"/>
      <c r="K20" s="53"/>
      <c r="L20" s="53"/>
      <c r="M20" s="53"/>
      <c r="N20" s="53"/>
      <c r="O20" s="53"/>
      <c r="P20" s="53"/>
      <c r="Q20" s="19"/>
      <c r="R20" s="19"/>
    </row>
    <row r="22" spans="1:19" x14ac:dyDescent="0.25">
      <c r="A22" s="24"/>
      <c r="B22" t="s">
        <v>74</v>
      </c>
    </row>
    <row r="24" spans="1:19" ht="27.75" customHeight="1" x14ac:dyDescent="0.25">
      <c r="A24" s="33"/>
      <c r="B24" s="52" t="s">
        <v>210</v>
      </c>
      <c r="C24" s="52"/>
      <c r="D24" s="52"/>
      <c r="E24" s="52"/>
      <c r="F24" s="52"/>
      <c r="G24" s="52"/>
      <c r="H24" s="52"/>
      <c r="I24" s="52"/>
      <c r="J24" s="52"/>
      <c r="K24" s="52"/>
      <c r="L24" s="52"/>
      <c r="M24" s="52"/>
      <c r="N24" s="52"/>
      <c r="O24" s="52"/>
      <c r="P24" s="52"/>
      <c r="Q24" s="52"/>
      <c r="R24" s="52"/>
      <c r="S24" s="52"/>
    </row>
  </sheetData>
  <mergeCells count="27">
    <mergeCell ref="J3:J6"/>
    <mergeCell ref="A3:A6"/>
    <mergeCell ref="C3:C6"/>
    <mergeCell ref="D3:D6"/>
    <mergeCell ref="F3:F6"/>
    <mergeCell ref="I3:I6"/>
    <mergeCell ref="Q3:Q6"/>
    <mergeCell ref="R3:R6"/>
    <mergeCell ref="S3:S6"/>
    <mergeCell ref="A17:G17"/>
    <mergeCell ref="H17:H18"/>
    <mergeCell ref="I17:I18"/>
    <mergeCell ref="J17:J18"/>
    <mergeCell ref="K17:K18"/>
    <mergeCell ref="M17:M18"/>
    <mergeCell ref="O17:O18"/>
    <mergeCell ref="K3:K6"/>
    <mergeCell ref="L3:L6"/>
    <mergeCell ref="M3:M6"/>
    <mergeCell ref="N3:N6"/>
    <mergeCell ref="O3:O6"/>
    <mergeCell ref="P3:P6"/>
    <mergeCell ref="P17:P18"/>
    <mergeCell ref="R17:R18"/>
    <mergeCell ref="A18:G18"/>
    <mergeCell ref="A20:P20"/>
    <mergeCell ref="B24:S24"/>
  </mergeCells>
  <pageMargins left="0.7" right="0.7" top="0.75" bottom="0.75" header="0.3" footer="0.3"/>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12</vt:i4>
      </vt:variant>
    </vt:vector>
  </HeadingPairs>
  <TitlesOfParts>
    <vt:vector size="12" baseType="lpstr">
      <vt:lpstr>Pakiet nr 1</vt:lpstr>
      <vt:lpstr>Pakiet nr 2</vt:lpstr>
      <vt:lpstr>Pakiet nr 3</vt:lpstr>
      <vt:lpstr>Pakiet nr 5</vt:lpstr>
      <vt:lpstr>Pakiet nr 6</vt:lpstr>
      <vt:lpstr>Pakiet nr 7</vt:lpstr>
      <vt:lpstr>Pakiet nr 8</vt:lpstr>
      <vt:lpstr>Pakiet nr 9</vt:lpstr>
      <vt:lpstr>Pakiet nr 10</vt:lpstr>
      <vt:lpstr>Pakiet nr 20</vt:lpstr>
      <vt:lpstr>Pakiet nr 22</vt:lpstr>
      <vt:lpstr>Pakiet nr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Łukasz Wierzbowski</dc:creator>
  <cp:lastModifiedBy>Łukasz Wierzbowski</cp:lastModifiedBy>
  <cp:lastPrinted>2025-07-09T10:59:18Z</cp:lastPrinted>
  <dcterms:created xsi:type="dcterms:W3CDTF">2025-06-16T11:01:20Z</dcterms:created>
  <dcterms:modified xsi:type="dcterms:W3CDTF">2025-07-09T10:59:28Z</dcterms:modified>
</cp:coreProperties>
</file>